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a.bonvissuto\Desktop\trasferte\documentazione\"/>
    </mc:Choice>
  </mc:AlternateContent>
  <xr:revisionPtr revIDLastSave="0" documentId="13_ncr:1_{E6FA435A-3DFC-4974-89A6-BC2CD4119F88}" xr6:coauthVersionLast="47" xr6:coauthVersionMax="47" xr10:uidLastSave="{00000000-0000-0000-0000-000000000000}"/>
  <bookViews>
    <workbookView xWindow="-110" yWindow="-110" windowWidth="19420" windowHeight="10420" tabRatio="635" firstSheet="1" activeTab="3" xr2:uid="{00000000-000D-0000-FFFF-FFFF00000000}"/>
  </bookViews>
  <sheets>
    <sheet name="ISTRUZIONI per il CM" sheetId="9" r:id="rId1"/>
    <sheet name="ISTRUZIONI" sheetId="15" r:id="rId2"/>
    <sheet name="GARANZIE CONVENZIONE-AQ" sheetId="13" r:id="rId3"/>
    <sheet name="Allegato II.13 Codice" sheetId="11" r:id="rId4"/>
  </sheets>
  <definedNames>
    <definedName name="_xlnm.Print_Area" localSheetId="3">'Allegato II.13 Codice'!$B$3:$F$44</definedName>
    <definedName name="_xlnm.Print_Area" localSheetId="2">'GARANZIE CONVENZIONE-AQ'!$B$3:$E$31</definedName>
    <definedName name="_xlnm.Print_Area" localSheetId="1">ISTRUZIONI!$C$4:$D$11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3" l="1"/>
  <c r="E29" i="13"/>
  <c r="E28" i="13"/>
  <c r="E27" i="13"/>
  <c r="D29" i="13"/>
  <c r="D28" i="13"/>
  <c r="D30" i="13" l="1"/>
  <c r="E6" i="13" l="1"/>
  <c r="E9" i="13" l="1"/>
  <c r="D10" i="13" s="1"/>
  <c r="D22" i="13" l="1"/>
  <c r="D23" i="13" l="1"/>
  <c r="D15" i="13"/>
</calcChain>
</file>

<file path=xl/sharedStrings.xml><?xml version="1.0" encoding="utf-8"?>
<sst xmlns="http://schemas.openxmlformats.org/spreadsheetml/2006/main" count="235" uniqueCount="159">
  <si>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</si>
  <si>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</si>
  <si>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</si>
  <si>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</si>
  <si>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</si>
  <si>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</si>
  <si>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PRIMA DELLA PUBBLICAZIONE:</t>
  </si>
  <si>
    <t>Verificare la corretezza dei calcoli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</si>
  <si>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</si>
  <si>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</si>
  <si>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</si>
  <si>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</si>
  <si>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</si>
  <si>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</si>
  <si>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</si>
  <si>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</si>
  <si>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</si>
  <si>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</si>
  <si>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</si>
  <si>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</si>
  <si>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</si>
  <si>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</si>
  <si>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</si>
  <si>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</si>
  <si>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</si>
  <si>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</si>
  <si>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</si>
  <si>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</si>
  <si>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</si>
  <si>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</si>
  <si>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</si>
  <si>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</si>
  <si>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</si>
  <si>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</si>
  <si>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</si>
  <si>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</si>
  <si>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</si>
  <si>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</si>
  <si>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</si>
  <si>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</si>
  <si>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</si>
  <si>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</si>
  <si>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</si>
  <si>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</si>
  <si>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</si>
  <si>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</si>
  <si>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</si>
  <si>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</si>
  <si>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</si>
  <si>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</si>
  <si>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</si>
  <si>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</si>
  <si>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</si>
  <si>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</si>
  <si>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</si>
  <si>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</si>
  <si>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</si>
  <si>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</si>
  <si>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</si>
  <si>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</si>
  <si>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</si>
  <si>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</si>
  <si>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</si>
  <si>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</si>
  <si>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</si>
  <si>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</si>
  <si>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</si>
  <si>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</si>
  <si>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</si>
  <si>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</si>
  <si>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</si>
  <si>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</si>
  <si>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</si>
  <si>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</si>
  <si>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</si>
  <si>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</si>
  <si>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</si>
  <si>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</si>
  <si>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</si>
  <si>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</si>
  <si>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</si>
  <si>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</si>
  <si>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</si>
  <si>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</si>
  <si>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</si>
  <si>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</si>
  <si>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</si>
  <si>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</si>
  <si>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</si>
  <si>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</si>
  <si>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</si>
  <si>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</si>
  <si>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</si>
  <si>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</si>
  <si>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</si>
  <si>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</si>
  <si>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</si>
  <si>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</si>
  <si>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</si>
  <si>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</si>
  <si>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</si>
  <si>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</si>
  <si>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</si>
  <si>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</si>
  <si>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</si>
  <si>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</si>
  <si>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</si>
  <si>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</si>
  <si>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istruzioni per il CM, da eliminare per la pubblicazione</t>
  </si>
  <si>
    <t>Valori/testo da personalizzare e portare in font nero per la pubblicazione</t>
  </si>
  <si>
    <t>Testo in rosso:</t>
  </si>
  <si>
    <t>Istruzioni per l'OE, eventualmente da personalizzare ad opera del CM, da lasciare per la pubblicazione</t>
  </si>
  <si>
    <t>Testo in blu, grassetto:</t>
  </si>
  <si>
    <t>Testo in blu:</t>
  </si>
  <si>
    <t>celle di input per l'OE</t>
  </si>
  <si>
    <t>risultati del calcolo</t>
  </si>
  <si>
    <t>Attenzione all'aggiunta/eliminazione di righe/colonne, che può compromettere il corretto funzionamento delle formule</t>
  </si>
  <si>
    <t>Bloccare il foglio con password, comunicando la password almeno ad altro/i collega/i del GdL</t>
  </si>
  <si>
    <t>ISTRUZIONI</t>
  </si>
  <si>
    <t>Sono istruzioni per gli OE, da lasciare</t>
  </si>
  <si>
    <t>GARANZIE AQ + AS-ODF</t>
  </si>
  <si>
    <t>ALLEGATO II.13</t>
  </si>
  <si>
    <r>
      <rPr>
        <u/>
        <sz val="11"/>
        <color theme="1"/>
        <rFont val="Calibri"/>
        <family val="2"/>
        <scheme val="minor"/>
      </rPr>
      <t>Da eliminare</t>
    </r>
    <r>
      <rPr>
        <sz val="11"/>
        <color theme="1"/>
        <rFont val="Calibri"/>
        <family val="2"/>
        <scheme val="minor"/>
      </rPr>
      <t>, è fornito solo per supporto al CM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</si>
  <si>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</si>
  <si>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</si>
  <si>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 xml:space="preserve">1)  </t>
  </si>
  <si>
    <t xml:space="preserve">2)  </t>
  </si>
  <si>
    <t xml:space="preserve">3)  </t>
  </si>
  <si>
    <t xml:space="preserve">4)  </t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</si>
  <si>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</si>
  <si>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</si>
  <si>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</si>
  <si>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</si>
  <si>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</si>
  <si>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</si>
  <si>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</si>
  <si>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</si>
  <si>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</si>
  <si>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</si>
  <si>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rPr>
        <b/>
        <u/>
        <sz val="12"/>
        <rFont val="Calibri"/>
        <family val="2"/>
        <scheme val="minor"/>
      </rPr>
      <t>Eliminare prima della pubblicazione i fogli non necessari</t>
    </r>
    <r>
      <rPr>
        <b/>
        <sz val="11"/>
        <rFont val="Calibri"/>
        <family val="2"/>
        <scheme val="minor"/>
      </rPr>
      <t>. I fogli disponibili hanno il seguente utilizzo:</t>
    </r>
  </si>
  <si>
    <t>ISTRUZIONI per il CM</t>
  </si>
  <si>
    <t>Seguire, per i fogli utilizzati, le istruzioni in blu, tenendo conto del significato associato ai formati del testo: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</si>
  <si>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</si>
  <si>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</si>
  <si>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GARANZIE CONTRATTO SINGOLO</t>
  </si>
  <si>
    <t>GARANZIE CONVENZIONE/AQ</t>
  </si>
  <si>
    <t>Da utilizzare per contratti singoli, inclusi AS su SDAPA</t>
  </si>
  <si>
    <t>Da eliminare sempre</t>
  </si>
  <si>
    <r>
      <t xml:space="preserve">Da utilizzare nelle convenzioni/AQ in cui le due garanzie definitive sono </t>
    </r>
    <r>
      <rPr>
        <u/>
        <sz val="11"/>
        <rFont val="Calibri"/>
        <family val="2"/>
        <scheme val="minor"/>
      </rPr>
      <t>entrambe consegnate a Consip</t>
    </r>
  </si>
  <si>
    <r>
      <t>Da utilizzare (</t>
    </r>
    <r>
      <rPr>
        <u/>
        <sz val="11"/>
        <rFont val="Calibri"/>
        <family val="2"/>
        <scheme val="minor"/>
      </rPr>
      <t>in alternativa</t>
    </r>
    <r>
      <rPr>
        <sz val="11"/>
        <rFont val="Calibri"/>
        <family val="2"/>
        <scheme val="minor"/>
      </rPr>
      <t xml:space="preserve"> al precedente!) negli AQ in cui la garanzia relativa agli AS/OdF è prestata </t>
    </r>
    <r>
      <rPr>
        <u/>
        <sz val="11"/>
        <rFont val="Calibri"/>
        <family val="2"/>
        <scheme val="minor"/>
      </rPr>
      <t>direttamente alle amministrazioni contraenti</t>
    </r>
  </si>
  <si>
    <t>(non obbligatorio, ma consigliato soprattutto se il foglio dovrà essere utilizzato anche dalle PA per AS/OdF)</t>
  </si>
  <si>
    <t>UNI EN ISO 14001 -UNI EN ISO 9001 - ISO/IEC 27001:2013 UNI CEI EN ISO/IEC 27001:2017 ISO/IEC 27001:2022 - UNI ISO 45001 –SA 8000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</si>
  <si>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</si>
  <si>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23.2 del capitolato d'oneri (NB: il valore è indicato preventivamente a solo titolo di esempio)</t>
    </r>
  </si>
  <si>
    <r>
      <t xml:space="preserve">Importo garanzia definitiva in favore dell'Amministrazione contraente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</si>
  <si>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 in favore dell'Amministrazione contraente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</si>
  <si>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del Contratto di Fornitura, determinato come da par. 23.3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</si>
  <si>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 dall'aggiudicatario in AQ, determinato come da par. 17.3 del capitolato d'oneri)</t>
    </r>
  </si>
  <si>
    <t xml:space="preserve">GARANZIA DEFINITIVA PER I CONTRATTI DI FORNITURA IN FAVORE DELLE SINGOLE PA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</si>
</sst>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vertical="center"/>
    </xf>
    <xf numFmtId="0" fontId="10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0" fontId="21" fillId="0" borderId="0" xfId="0" applyFont="1" applyAlignment="1">
      <alignment horizontal="left"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9" fontId="24" fillId="0" borderId="1" xfId="0" applyNumberFormat="1" applyFont="1" applyBorder="1" applyAlignment="1">
      <alignment horizontal="center" vertical="center"/>
    </xf>
    <xf numFmtId="10" fontId="6" fillId="9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Border="1" applyAlignment="1" applyProtection="1">
      <alignment horizontal="center" vertical="center"/>
    </xf>
    <xf numFmtId="165" fontId="24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2" fillId="8" borderId="2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24" fillId="0" borderId="2" xfId="0" applyNumberFormat="1" applyFont="1" applyBorder="1" applyAlignment="1">
      <alignment horizontal="center" vertical="center"/>
    </xf>
    <xf numFmtId="9" fontId="24" fillId="0" borderId="3" xfId="0" applyNumberFormat="1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12" fillId="8" borderId="4" xfId="0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22"/>
  <sheetViews>
    <sheetView topLeftCell="A10" workbookViewId="0">
      <selection activeCell="B22" sqref="B22:C22"/>
    </sheetView>
  </sheetViews>
  <sheetFormatPr defaultRowHeight="14.5" x14ac:dyDescent="0.35"/>
  <cols>
    <col min="2" max="2" width="29.81640625" customWidth="1"/>
    <col min="3" max="3" width="78.81640625" customWidth="1"/>
  </cols>
  <sheetData>
    <row r="2" spans="1:3" ht="15" customHeight="1" x14ac:dyDescent="0.35">
      <c r="B2" s="51" t="s">
        <v>6</v>
      </c>
      <c r="C2" s="51"/>
    </row>
    <row r="3" spans="1:3" ht="15" customHeight="1" x14ac:dyDescent="0.35">
      <c r="A3" s="32" t="s">
        <v>125</v>
      </c>
      <c r="B3" s="50" t="s">
        <v>139</v>
      </c>
      <c r="C3" s="50"/>
    </row>
    <row r="4" spans="1:3" ht="34.5" customHeight="1" x14ac:dyDescent="0.35">
      <c r="A4" s="33"/>
      <c r="B4" s="6" t="s">
        <v>140</v>
      </c>
      <c r="C4" s="41" t="s">
        <v>147</v>
      </c>
    </row>
    <row r="5" spans="1:3" ht="34.5" customHeight="1" x14ac:dyDescent="0.35">
      <c r="A5" s="33"/>
      <c r="B5" s="6" t="s">
        <v>118</v>
      </c>
      <c r="C5" s="28" t="s">
        <v>119</v>
      </c>
    </row>
    <row r="6" spans="1:3" ht="34.5" customHeight="1" x14ac:dyDescent="0.35">
      <c r="A6" s="33"/>
      <c r="B6" s="6" t="s">
        <v>144</v>
      </c>
      <c r="C6" s="28" t="s">
        <v>146</v>
      </c>
    </row>
    <row r="7" spans="1:3" ht="34.5" customHeight="1" x14ac:dyDescent="0.35">
      <c r="A7" s="33"/>
      <c r="B7" s="7" t="s">
        <v>145</v>
      </c>
      <c r="C7" s="42" t="s">
        <v>148</v>
      </c>
    </row>
    <row r="8" spans="1:3" ht="34.5" customHeight="1" x14ac:dyDescent="0.35">
      <c r="A8" s="33"/>
      <c r="B8" s="7" t="s">
        <v>120</v>
      </c>
      <c r="C8" s="42" t="s">
        <v>149</v>
      </c>
    </row>
    <row r="9" spans="1:3" ht="34.5" customHeight="1" x14ac:dyDescent="0.35">
      <c r="A9" s="33"/>
      <c r="B9" s="44" t="s">
        <v>121</v>
      </c>
      <c r="C9" s="43" t="s">
        <v>122</v>
      </c>
    </row>
    <row r="10" spans="1:3" x14ac:dyDescent="0.35">
      <c r="A10" s="33"/>
    </row>
    <row r="11" spans="1:3" x14ac:dyDescent="0.35">
      <c r="A11" s="32" t="s">
        <v>126</v>
      </c>
      <c r="B11" s="49" t="s">
        <v>141</v>
      </c>
      <c r="C11" s="49"/>
    </row>
    <row r="12" spans="1:3" ht="34.5" customHeight="1" x14ac:dyDescent="0.35">
      <c r="A12" s="32"/>
      <c r="B12" s="10" t="s">
        <v>112</v>
      </c>
      <c r="C12" s="28" t="s">
        <v>108</v>
      </c>
    </row>
    <row r="13" spans="1:3" ht="34.5" customHeight="1" x14ac:dyDescent="0.35">
      <c r="A13" s="32"/>
      <c r="B13" s="25" t="s">
        <v>113</v>
      </c>
      <c r="C13" s="28" t="s">
        <v>109</v>
      </c>
    </row>
    <row r="14" spans="1:3" ht="34.5" customHeight="1" x14ac:dyDescent="0.35">
      <c r="A14" s="32"/>
      <c r="B14" s="26" t="s">
        <v>110</v>
      </c>
      <c r="C14" s="29" t="s">
        <v>111</v>
      </c>
    </row>
    <row r="15" spans="1:3" x14ac:dyDescent="0.35">
      <c r="A15" s="32"/>
      <c r="B15" s="8"/>
      <c r="C15" s="29" t="s">
        <v>114</v>
      </c>
    </row>
    <row r="16" spans="1:3" x14ac:dyDescent="0.35">
      <c r="A16" s="32"/>
      <c r="B16" s="27"/>
      <c r="C16" s="28" t="s">
        <v>115</v>
      </c>
    </row>
    <row r="17" spans="1:3" x14ac:dyDescent="0.35">
      <c r="A17" s="34"/>
    </row>
    <row r="18" spans="1:3" ht="15" customHeight="1" x14ac:dyDescent="0.35">
      <c r="A18" s="32" t="s">
        <v>127</v>
      </c>
      <c r="B18" s="7" t="s">
        <v>7</v>
      </c>
      <c r="C18" s="7"/>
    </row>
    <row r="19" spans="1:3" x14ac:dyDescent="0.35">
      <c r="A19" s="34"/>
      <c r="B19" s="31" t="s">
        <v>116</v>
      </c>
      <c r="C19" s="7"/>
    </row>
    <row r="20" spans="1:3" x14ac:dyDescent="0.35">
      <c r="A20" s="34"/>
      <c r="B20" s="30"/>
      <c r="C20" s="30"/>
    </row>
    <row r="21" spans="1:3" x14ac:dyDescent="0.35">
      <c r="A21" s="32" t="s">
        <v>128</v>
      </c>
      <c r="B21" s="49" t="s">
        <v>117</v>
      </c>
      <c r="C21" s="49"/>
    </row>
    <row r="22" spans="1:3" x14ac:dyDescent="0.35">
      <c r="B22" s="52" t="s">
        <v>150</v>
      </c>
      <c r="C22" s="52"/>
    </row>
  </sheetData>
  <mergeCells count="5">
    <mergeCell ref="B21:C21"/>
    <mergeCell ref="B3:C3"/>
    <mergeCell ref="B11:C11"/>
    <mergeCell ref="B2:C2"/>
    <mergeCell ref="B22:C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topLeftCell="A4" workbookViewId="0">
      <selection activeCell="C4" sqref="C4:D11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129</v>
      </c>
    </row>
    <row r="4" spans="1:4" s="40" customFormat="1" ht="31.5" customHeight="1" x14ac:dyDescent="0.35">
      <c r="C4" s="53" t="s">
        <v>130</v>
      </c>
      <c r="D4" s="53"/>
    </row>
    <row r="5" spans="1:4" s="40" customFormat="1" ht="31.5" customHeight="1" x14ac:dyDescent="0.35">
      <c r="C5" s="53" t="s">
        <v>131</v>
      </c>
      <c r="D5" s="53"/>
    </row>
    <row r="6" spans="1:4" s="40" customFormat="1" ht="31.5" customHeight="1" x14ac:dyDescent="0.35">
      <c r="C6" s="53" t="s">
        <v>132</v>
      </c>
      <c r="D6" s="53"/>
    </row>
    <row r="7" spans="1:4" x14ac:dyDescent="0.35">
      <c r="C7" s="54"/>
      <c r="D7" s="54"/>
    </row>
    <row r="8" spans="1:4" x14ac:dyDescent="0.35">
      <c r="C8" s="53" t="s">
        <v>133</v>
      </c>
      <c r="D8" s="53"/>
    </row>
    <row r="9" spans="1:4" ht="34.5" customHeight="1" x14ac:dyDescent="0.35">
      <c r="C9" s="37" t="s">
        <v>134</v>
      </c>
      <c r="D9" s="36" t="s">
        <v>143</v>
      </c>
    </row>
    <row r="10" spans="1:4" ht="34.5" customHeight="1" x14ac:dyDescent="0.35">
      <c r="C10" s="38" t="s">
        <v>135</v>
      </c>
      <c r="D10" s="36" t="s">
        <v>136</v>
      </c>
    </row>
    <row r="11" spans="1:4" ht="34.5" customHeight="1" x14ac:dyDescent="0.35">
      <c r="C11" s="39" t="s">
        <v>137</v>
      </c>
      <c r="D11" s="36" t="s">
        <v>138</v>
      </c>
    </row>
    <row r="12" spans="1:4" x14ac:dyDescent="0.35">
      <c r="C12" s="36"/>
      <c r="D12" s="36"/>
    </row>
    <row r="13" spans="1:4" x14ac:dyDescent="0.35">
      <c r="C13" s="35"/>
    </row>
    <row r="14" spans="1:4" x14ac:dyDescent="0.35">
      <c r="C14" s="35"/>
    </row>
    <row r="15" spans="1:4" x14ac:dyDescent="0.35">
      <c r="C15" s="35"/>
    </row>
    <row r="16" spans="1:4" x14ac:dyDescent="0.35">
      <c r="C16" s="35"/>
    </row>
    <row r="17" spans="3:3" x14ac:dyDescent="0.35">
      <c r="C17" s="35"/>
    </row>
    <row r="18" spans="3:3" x14ac:dyDescent="0.35">
      <c r="C18" s="35"/>
    </row>
    <row r="19" spans="3:3" x14ac:dyDescent="0.35">
      <c r="C19" s="35"/>
    </row>
    <row r="20" spans="3:3" x14ac:dyDescent="0.35">
      <c r="C20" s="35"/>
    </row>
    <row r="21" spans="3:3" x14ac:dyDescent="0.35">
      <c r="C21" s="35"/>
    </row>
  </sheetData>
  <mergeCells count="5">
    <mergeCell ref="C4:D4"/>
    <mergeCell ref="C5:D5"/>
    <mergeCell ref="C6:D6"/>
    <mergeCell ref="C7:D7"/>
    <mergeCell ref="C8:D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Header>&amp;C&amp;"-,Grassetto"&amp;20ID 2767_Allegato 10 Foglio calcolo riduzione cauzioni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1"/>
  <sheetViews>
    <sheetView zoomScaleNormal="100" zoomScaleSheetLayoutView="97" workbookViewId="0">
      <selection activeCell="B3" sqref="B3:E31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78" t="s">
        <v>104</v>
      </c>
      <c r="C3" s="78"/>
      <c r="D3" s="78"/>
      <c r="E3" s="78"/>
      <c r="F3" s="1"/>
    </row>
    <row r="4" spans="1:13" ht="28.5" customHeight="1" x14ac:dyDescent="0.35">
      <c r="B4" s="59" t="s">
        <v>105</v>
      </c>
      <c r="C4" s="60"/>
      <c r="D4" s="60"/>
      <c r="E4" s="61"/>
      <c r="F4" s="1"/>
    </row>
    <row r="5" spans="1:13" ht="26" x14ac:dyDescent="0.35">
      <c r="B5" s="19" t="s">
        <v>5</v>
      </c>
      <c r="C5" s="19" t="s">
        <v>2</v>
      </c>
      <c r="D5" s="19" t="s">
        <v>1</v>
      </c>
      <c r="E5" s="19" t="s">
        <v>95</v>
      </c>
      <c r="F5" s="1"/>
    </row>
    <row r="6" spans="1:13" x14ac:dyDescent="0.35">
      <c r="A6" s="90"/>
      <c r="B6" s="11" t="s">
        <v>97</v>
      </c>
      <c r="C6" s="3">
        <v>0.3</v>
      </c>
      <c r="D6" s="8" t="s">
        <v>142</v>
      </c>
      <c r="E6" s="91">
        <f>IF(D7="s",C7,IF(D6="s",C6,0))</f>
        <v>0</v>
      </c>
      <c r="F6" s="1"/>
    </row>
    <row r="7" spans="1:13" ht="26" x14ac:dyDescent="0.35">
      <c r="A7" s="90"/>
      <c r="B7" s="11" t="s">
        <v>98</v>
      </c>
      <c r="C7" s="3">
        <v>0.5</v>
      </c>
      <c r="D7" s="8" t="s">
        <v>142</v>
      </c>
      <c r="E7" s="92"/>
      <c r="F7" s="1"/>
    </row>
    <row r="8" spans="1:13" x14ac:dyDescent="0.35">
      <c r="B8" s="20" t="s">
        <v>99</v>
      </c>
      <c r="C8" s="21"/>
      <c r="D8" s="22"/>
      <c r="E8" s="23"/>
      <c r="F8" s="84"/>
      <c r="G8" s="85"/>
      <c r="H8" s="85"/>
      <c r="I8" s="85"/>
      <c r="J8" s="85"/>
      <c r="K8" s="85"/>
      <c r="L8" s="85"/>
      <c r="M8" s="85"/>
    </row>
    <row r="9" spans="1:13" ht="40.5" customHeight="1" x14ac:dyDescent="0.35">
      <c r="A9" s="18"/>
      <c r="B9" s="11" t="s">
        <v>151</v>
      </c>
      <c r="C9" s="45">
        <v>0.2</v>
      </c>
      <c r="D9" s="8" t="s">
        <v>142</v>
      </c>
      <c r="E9" s="12">
        <f>IF(D9="s",C9,0)</f>
        <v>0</v>
      </c>
      <c r="F9" s="84"/>
      <c r="G9" s="85"/>
      <c r="H9" s="85"/>
      <c r="I9" s="85"/>
      <c r="J9" s="85"/>
      <c r="K9" s="85"/>
      <c r="L9" s="85"/>
      <c r="M9" s="85"/>
    </row>
    <row r="10" spans="1:13" ht="43.5" customHeight="1" x14ac:dyDescent="0.35">
      <c r="B10" s="93" t="s">
        <v>96</v>
      </c>
      <c r="C10" s="94"/>
      <c r="D10" s="95">
        <f>IFERROR(1-(1-E6)*(1-#REF!)*(1-E9),1-(1-E6)*(1-E9))</f>
        <v>0</v>
      </c>
      <c r="E10" s="95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78" t="s">
        <v>100</v>
      </c>
      <c r="C13" s="78"/>
      <c r="D13" s="78"/>
      <c r="E13" s="78"/>
    </row>
    <row r="14" spans="1:13" ht="60.75" customHeight="1" x14ac:dyDescent="0.35">
      <c r="B14" s="86" t="s">
        <v>152</v>
      </c>
      <c r="C14" s="87"/>
      <c r="D14" s="55">
        <v>1000000</v>
      </c>
      <c r="E14" s="56"/>
      <c r="F14" s="4"/>
    </row>
    <row r="15" spans="1:13" x14ac:dyDescent="0.35">
      <c r="B15" s="88" t="s">
        <v>101</v>
      </c>
      <c r="C15" s="89"/>
      <c r="D15" s="58">
        <f>ROUND((1-$D$10)*$D14,0)</f>
        <v>1000000</v>
      </c>
      <c r="E15" s="58"/>
    </row>
    <row r="18" spans="2:6" ht="31.5" customHeight="1" x14ac:dyDescent="0.35">
      <c r="B18" s="78" t="s">
        <v>106</v>
      </c>
      <c r="C18" s="79"/>
      <c r="D18" s="79"/>
      <c r="E18" s="80"/>
      <c r="F18" s="24"/>
    </row>
    <row r="19" spans="2:6" ht="61.5" customHeight="1" x14ac:dyDescent="0.35">
      <c r="B19" s="65" t="s">
        <v>153</v>
      </c>
      <c r="C19" s="66"/>
      <c r="D19" s="55">
        <v>1000000</v>
      </c>
      <c r="E19" s="56"/>
      <c r="F19" s="4"/>
    </row>
    <row r="20" spans="2:6" ht="20.25" customHeight="1" x14ac:dyDescent="0.35">
      <c r="B20" s="81" t="s">
        <v>107</v>
      </c>
      <c r="C20" s="82"/>
      <c r="D20" s="82"/>
      <c r="E20" s="83"/>
    </row>
    <row r="21" spans="2:6" x14ac:dyDescent="0.35">
      <c r="B21" s="70" t="s">
        <v>3</v>
      </c>
      <c r="C21" s="71"/>
      <c r="D21" s="76">
        <v>0.02</v>
      </c>
      <c r="E21" s="77"/>
      <c r="F21" s="4"/>
    </row>
    <row r="22" spans="2:6" ht="30" customHeight="1" x14ac:dyDescent="0.35">
      <c r="B22" s="72" t="s">
        <v>103</v>
      </c>
      <c r="C22" s="73"/>
      <c r="D22" s="74">
        <f>D21*D$19</f>
        <v>20000</v>
      </c>
      <c r="E22" s="75"/>
    </row>
    <row r="23" spans="2:6" x14ac:dyDescent="0.35">
      <c r="B23" s="69" t="s">
        <v>4</v>
      </c>
      <c r="C23" s="69"/>
      <c r="D23" s="58">
        <f>ROUND((1-$D$10)*$D22,0)</f>
        <v>20000</v>
      </c>
      <c r="E23" s="58"/>
    </row>
    <row r="24" spans="2:6" ht="36.75" customHeight="1" x14ac:dyDescent="0.35">
      <c r="B24" s="62" t="s">
        <v>158</v>
      </c>
      <c r="C24" s="63"/>
      <c r="D24" s="63"/>
      <c r="E24" s="64"/>
    </row>
    <row r="25" spans="2:6" ht="48.75" customHeight="1" x14ac:dyDescent="0.35">
      <c r="B25" s="65" t="s">
        <v>156</v>
      </c>
      <c r="C25" s="66"/>
      <c r="D25" s="55">
        <v>100000</v>
      </c>
      <c r="E25" s="56"/>
      <c r="F25" s="4"/>
    </row>
    <row r="26" spans="2:6" ht="48.75" customHeight="1" x14ac:dyDescent="0.35">
      <c r="B26" s="57" t="s">
        <v>157</v>
      </c>
      <c r="C26" s="57"/>
      <c r="D26" s="9">
        <v>0.24</v>
      </c>
      <c r="E26" s="46"/>
      <c r="F26" s="4"/>
    </row>
    <row r="27" spans="2:6" ht="29.25" customHeight="1" x14ac:dyDescent="0.35">
      <c r="B27" s="57" t="s">
        <v>102</v>
      </c>
      <c r="C27" s="57"/>
      <c r="D27" s="48">
        <v>0.02</v>
      </c>
      <c r="E27" s="2">
        <f>D27*D$25</f>
        <v>2000</v>
      </c>
      <c r="F27" s="4"/>
    </row>
    <row r="28" spans="2:6" ht="29.25" customHeight="1" x14ac:dyDescent="0.35">
      <c r="B28" s="57" t="s">
        <v>123</v>
      </c>
      <c r="C28" s="57"/>
      <c r="D28" s="47">
        <f>IF(D26&gt;10%,MIN(D26-10%,10%),0%)</f>
        <v>0.1</v>
      </c>
      <c r="E28" s="2">
        <f>D28*D$25</f>
        <v>10000</v>
      </c>
    </row>
    <row r="29" spans="2:6" ht="29.25" customHeight="1" x14ac:dyDescent="0.35">
      <c r="B29" s="57" t="s">
        <v>124</v>
      </c>
      <c r="C29" s="57"/>
      <c r="D29" s="47">
        <f>IF(D26&gt;20%,2*(D26-20%),0%)</f>
        <v>7.999999999999996E-2</v>
      </c>
      <c r="E29" s="2">
        <f>D29*D$25</f>
        <v>7999.9999999999964</v>
      </c>
    </row>
    <row r="30" spans="2:6" ht="29.25" customHeight="1" x14ac:dyDescent="0.35">
      <c r="B30" s="67" t="s">
        <v>154</v>
      </c>
      <c r="C30" s="67"/>
      <c r="D30" s="68">
        <f>SUM(E27:E29)</f>
        <v>19999.999999999996</v>
      </c>
      <c r="E30" s="68"/>
    </row>
    <row r="31" spans="2:6" ht="30" customHeight="1" x14ac:dyDescent="0.35">
      <c r="B31" s="69" t="s">
        <v>155</v>
      </c>
      <c r="C31" s="69"/>
      <c r="D31" s="58">
        <f>ROUND((1-$D$10)*$D30,0)</f>
        <v>20000</v>
      </c>
      <c r="E31" s="58"/>
    </row>
  </sheetData>
  <mergeCells count="33">
    <mergeCell ref="B3:E3"/>
    <mergeCell ref="A6:A7"/>
    <mergeCell ref="E6:E7"/>
    <mergeCell ref="B10:C10"/>
    <mergeCell ref="D10:E10"/>
    <mergeCell ref="F8:M9"/>
    <mergeCell ref="B13:E13"/>
    <mergeCell ref="B14:C14"/>
    <mergeCell ref="D14:E14"/>
    <mergeCell ref="B15:C15"/>
    <mergeCell ref="D15:E15"/>
    <mergeCell ref="D22:E22"/>
    <mergeCell ref="D21:E21"/>
    <mergeCell ref="B18:E18"/>
    <mergeCell ref="B19:C19"/>
    <mergeCell ref="D19:E19"/>
    <mergeCell ref="B20:E20"/>
    <mergeCell ref="D25:E25"/>
    <mergeCell ref="B26:C26"/>
    <mergeCell ref="D31:E31"/>
    <mergeCell ref="B4:E4"/>
    <mergeCell ref="B24:E24"/>
    <mergeCell ref="B25:C25"/>
    <mergeCell ref="B27:C27"/>
    <mergeCell ref="B28:C28"/>
    <mergeCell ref="B29:C29"/>
    <mergeCell ref="B30:C30"/>
    <mergeCell ref="D30:E30"/>
    <mergeCell ref="B31:C31"/>
    <mergeCell ref="B21:C21"/>
    <mergeCell ref="B22:C22"/>
    <mergeCell ref="B23:C23"/>
    <mergeCell ref="D23:E23"/>
  </mergeCells>
  <dataValidations count="1">
    <dataValidation type="list" allowBlank="1" showInputMessage="1" showErrorMessage="1" sqref="D6:D9" xr:uid="{00000000-0002-0000-0300-000000000000}">
      <formula1>"s,n"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3:F44"/>
  <sheetViews>
    <sheetView tabSelected="1" workbookViewId="0">
      <selection activeCell="B3" sqref="B3:F44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7265625" bestFit="1" customWidth="1"/>
  </cols>
  <sheetData>
    <row r="3" spans="2:6" ht="43.5" x14ac:dyDescent="0.35">
      <c r="B3" s="13" t="s">
        <v>8</v>
      </c>
      <c r="C3" s="14" t="s">
        <v>9</v>
      </c>
      <c r="D3" s="13" t="s">
        <v>10</v>
      </c>
      <c r="E3" s="13" t="s">
        <v>11</v>
      </c>
      <c r="F3" s="13" t="s">
        <v>12</v>
      </c>
    </row>
    <row r="4" spans="2:6" x14ac:dyDescent="0.35">
      <c r="B4" s="15" t="s">
        <v>13</v>
      </c>
      <c r="C4" s="16" t="s">
        <v>14</v>
      </c>
      <c r="D4" s="17">
        <v>2014</v>
      </c>
      <c r="E4" s="17" t="s">
        <v>15</v>
      </c>
      <c r="F4" s="17" t="s">
        <v>16</v>
      </c>
    </row>
    <row r="5" spans="2:6" x14ac:dyDescent="0.35">
      <c r="B5" s="15" t="s">
        <v>17</v>
      </c>
      <c r="C5" s="16" t="s">
        <v>18</v>
      </c>
      <c r="D5" s="17">
        <v>2018</v>
      </c>
      <c r="E5" s="17" t="s">
        <v>15</v>
      </c>
      <c r="F5" s="17" t="s">
        <v>16</v>
      </c>
    </row>
    <row r="6" spans="2:6" ht="58" x14ac:dyDescent="0.35">
      <c r="B6" s="15" t="s">
        <v>19</v>
      </c>
      <c r="C6" s="16" t="s">
        <v>20</v>
      </c>
      <c r="D6" s="17">
        <v>2022</v>
      </c>
      <c r="E6" s="17" t="s">
        <v>15</v>
      </c>
      <c r="F6" s="17" t="s">
        <v>16</v>
      </c>
    </row>
    <row r="7" spans="2:6" x14ac:dyDescent="0.35">
      <c r="B7" s="15" t="s">
        <v>21</v>
      </c>
      <c r="C7" s="16" t="s">
        <v>22</v>
      </c>
      <c r="D7" s="17">
        <v>2015</v>
      </c>
      <c r="E7" s="17" t="s">
        <v>15</v>
      </c>
      <c r="F7" s="17" t="s">
        <v>16</v>
      </c>
    </row>
    <row r="8" spans="2:6" x14ac:dyDescent="0.35">
      <c r="B8" s="15" t="s">
        <v>23</v>
      </c>
      <c r="C8" s="16" t="s">
        <v>24</v>
      </c>
      <c r="D8" s="17">
        <v>2015</v>
      </c>
      <c r="E8" s="17" t="s">
        <v>15</v>
      </c>
      <c r="F8" s="17" t="s">
        <v>16</v>
      </c>
    </row>
    <row r="9" spans="2:6" x14ac:dyDescent="0.35">
      <c r="B9" s="15" t="s">
        <v>25</v>
      </c>
      <c r="C9" s="16" t="s">
        <v>26</v>
      </c>
      <c r="D9" s="17">
        <v>2018</v>
      </c>
      <c r="E9" s="17" t="s">
        <v>15</v>
      </c>
      <c r="F9" s="17" t="s">
        <v>16</v>
      </c>
    </row>
    <row r="10" spans="2:6" ht="29" x14ac:dyDescent="0.35">
      <c r="B10" s="15" t="s">
        <v>27</v>
      </c>
      <c r="C10" s="16" t="s">
        <v>28</v>
      </c>
      <c r="D10" s="17">
        <v>2022</v>
      </c>
      <c r="E10" s="17" t="s">
        <v>15</v>
      </c>
      <c r="F10" s="17" t="s">
        <v>16</v>
      </c>
    </row>
    <row r="11" spans="2:6" ht="58" x14ac:dyDescent="0.35">
      <c r="B11" s="15" t="s">
        <v>0</v>
      </c>
      <c r="C11" s="16" t="s">
        <v>29</v>
      </c>
      <c r="D11" s="17">
        <v>2009</v>
      </c>
      <c r="E11" s="17" t="s">
        <v>30</v>
      </c>
      <c r="F11" s="17" t="s">
        <v>16</v>
      </c>
    </row>
    <row r="12" spans="2:6" ht="43.5" x14ac:dyDescent="0.35">
      <c r="B12" s="15" t="s">
        <v>31</v>
      </c>
      <c r="C12" s="16" t="s">
        <v>32</v>
      </c>
      <c r="D12" s="17">
        <v>2009</v>
      </c>
      <c r="E12" s="17" t="s">
        <v>30</v>
      </c>
      <c r="F12" s="17" t="s">
        <v>16</v>
      </c>
    </row>
    <row r="13" spans="2:6" x14ac:dyDescent="0.35">
      <c r="B13" s="15" t="s">
        <v>33</v>
      </c>
      <c r="C13" s="16" t="s">
        <v>34</v>
      </c>
      <c r="D13" s="17">
        <v>2014</v>
      </c>
      <c r="E13" s="17" t="s">
        <v>30</v>
      </c>
      <c r="F13" s="17" t="s">
        <v>16</v>
      </c>
    </row>
    <row r="14" spans="2:6" x14ac:dyDescent="0.35">
      <c r="B14" s="15" t="s">
        <v>35</v>
      </c>
      <c r="C14" s="16" t="s">
        <v>36</v>
      </c>
      <c r="D14" s="17">
        <v>2019</v>
      </c>
      <c r="E14" s="17" t="s">
        <v>30</v>
      </c>
      <c r="F14" s="17" t="s">
        <v>16</v>
      </c>
    </row>
    <row r="15" spans="2:6" ht="29" x14ac:dyDescent="0.35">
      <c r="B15" s="15" t="s">
        <v>37</v>
      </c>
      <c r="C15" s="16" t="s">
        <v>38</v>
      </c>
      <c r="D15" s="17">
        <v>2018</v>
      </c>
      <c r="E15" s="17" t="s">
        <v>30</v>
      </c>
      <c r="F15" s="17" t="s">
        <v>16</v>
      </c>
    </row>
    <row r="16" spans="2:6" ht="29" x14ac:dyDescent="0.35">
      <c r="B16" s="15"/>
      <c r="C16" s="16" t="s">
        <v>39</v>
      </c>
      <c r="D16" s="17"/>
      <c r="E16" s="17"/>
      <c r="F16" s="17" t="s">
        <v>16</v>
      </c>
    </row>
    <row r="17" spans="2:6" x14ac:dyDescent="0.35">
      <c r="B17" s="15"/>
      <c r="C17" s="16" t="s">
        <v>40</v>
      </c>
      <c r="D17" s="17"/>
      <c r="E17" s="17"/>
      <c r="F17" s="17" t="s">
        <v>16</v>
      </c>
    </row>
    <row r="18" spans="2:6" x14ac:dyDescent="0.35">
      <c r="B18" s="15"/>
      <c r="C18" s="16" t="s">
        <v>41</v>
      </c>
      <c r="D18" s="17"/>
      <c r="E18" s="17"/>
      <c r="F18" s="17" t="s">
        <v>16</v>
      </c>
    </row>
    <row r="19" spans="2:6" ht="29" x14ac:dyDescent="0.35">
      <c r="B19" s="15"/>
      <c r="C19" s="16" t="s">
        <v>42</v>
      </c>
      <c r="D19" s="17"/>
      <c r="E19" s="17"/>
      <c r="F19" s="17" t="s">
        <v>16</v>
      </c>
    </row>
    <row r="20" spans="2:6" x14ac:dyDescent="0.35">
      <c r="B20" s="15" t="s">
        <v>43</v>
      </c>
      <c r="C20" s="16" t="s">
        <v>44</v>
      </c>
      <c r="D20" s="17">
        <v>2016</v>
      </c>
      <c r="E20" s="17" t="s">
        <v>15</v>
      </c>
      <c r="F20" s="17" t="s">
        <v>45</v>
      </c>
    </row>
    <row r="21" spans="2:6" ht="29" x14ac:dyDescent="0.35">
      <c r="B21" s="15" t="s">
        <v>46</v>
      </c>
      <c r="C21" s="16" t="s">
        <v>47</v>
      </c>
      <c r="D21" s="17">
        <v>2019</v>
      </c>
      <c r="E21" s="17" t="s">
        <v>15</v>
      </c>
      <c r="F21" s="17" t="s">
        <v>45</v>
      </c>
    </row>
    <row r="22" spans="2:6" x14ac:dyDescent="0.35">
      <c r="B22" s="15" t="s">
        <v>48</v>
      </c>
      <c r="C22" s="16" t="s">
        <v>49</v>
      </c>
      <c r="D22" s="17">
        <v>2021</v>
      </c>
      <c r="E22" s="17" t="s">
        <v>15</v>
      </c>
      <c r="F22" s="17" t="s">
        <v>45</v>
      </c>
    </row>
    <row r="23" spans="2:6" ht="87" x14ac:dyDescent="0.35">
      <c r="B23" s="15" t="s">
        <v>50</v>
      </c>
      <c r="C23" s="16" t="s">
        <v>51</v>
      </c>
      <c r="D23" s="17">
        <v>2020</v>
      </c>
      <c r="E23" s="17" t="s">
        <v>15</v>
      </c>
      <c r="F23" s="17" t="s">
        <v>45</v>
      </c>
    </row>
    <row r="24" spans="2:6" x14ac:dyDescent="0.35">
      <c r="B24" s="15" t="s">
        <v>52</v>
      </c>
      <c r="C24" s="16" t="s">
        <v>53</v>
      </c>
      <c r="D24" s="17">
        <v>2022</v>
      </c>
      <c r="E24" s="17" t="s">
        <v>15</v>
      </c>
      <c r="F24" s="17" t="s">
        <v>45</v>
      </c>
    </row>
    <row r="25" spans="2:6" x14ac:dyDescent="0.35">
      <c r="B25" s="15" t="s">
        <v>54</v>
      </c>
      <c r="C25" s="16" t="s">
        <v>55</v>
      </c>
      <c r="D25" s="17">
        <v>2015</v>
      </c>
      <c r="E25" s="17" t="s">
        <v>15</v>
      </c>
      <c r="F25" s="17" t="s">
        <v>45</v>
      </c>
    </row>
    <row r="26" spans="2:6" x14ac:dyDescent="0.35">
      <c r="B26" s="15" t="s">
        <v>56</v>
      </c>
      <c r="C26" s="16" t="s">
        <v>57</v>
      </c>
      <c r="D26" s="17">
        <v>2020</v>
      </c>
      <c r="E26" s="17" t="s">
        <v>15</v>
      </c>
      <c r="F26" s="17" t="s">
        <v>45</v>
      </c>
    </row>
    <row r="27" spans="2:6" ht="43.5" x14ac:dyDescent="0.35">
      <c r="B27" s="15" t="s">
        <v>58</v>
      </c>
      <c r="C27" s="16" t="s">
        <v>59</v>
      </c>
      <c r="D27" s="17">
        <v>2020</v>
      </c>
      <c r="E27" s="17" t="s">
        <v>15</v>
      </c>
      <c r="F27" s="17" t="s">
        <v>45</v>
      </c>
    </row>
    <row r="28" spans="2:6" ht="43.5" x14ac:dyDescent="0.35">
      <c r="B28" s="15" t="s">
        <v>60</v>
      </c>
      <c r="C28" s="16" t="s">
        <v>61</v>
      </c>
      <c r="D28" s="17">
        <v>2021</v>
      </c>
      <c r="E28" s="17" t="s">
        <v>15</v>
      </c>
      <c r="F28" s="17" t="s">
        <v>45</v>
      </c>
    </row>
    <row r="29" spans="2:6" ht="29" x14ac:dyDescent="0.35">
      <c r="B29" s="15" t="s">
        <v>62</v>
      </c>
      <c r="C29" s="16" t="s">
        <v>63</v>
      </c>
      <c r="D29" s="17">
        <v>2022</v>
      </c>
      <c r="E29" s="17" t="s">
        <v>15</v>
      </c>
      <c r="F29" s="17" t="s">
        <v>45</v>
      </c>
    </row>
    <row r="30" spans="2:6" ht="29" x14ac:dyDescent="0.35">
      <c r="B30" s="15" t="s">
        <v>64</v>
      </c>
      <c r="C30" s="16" t="s">
        <v>65</v>
      </c>
      <c r="D30" s="17">
        <v>2018</v>
      </c>
      <c r="E30" s="17" t="s">
        <v>15</v>
      </c>
      <c r="F30" s="17" t="s">
        <v>45</v>
      </c>
    </row>
    <row r="31" spans="2:6" ht="29" x14ac:dyDescent="0.35">
      <c r="B31" s="15" t="s">
        <v>66</v>
      </c>
      <c r="C31" s="16" t="s">
        <v>67</v>
      </c>
      <c r="D31" s="17">
        <v>2018</v>
      </c>
      <c r="E31" s="17" t="s">
        <v>15</v>
      </c>
      <c r="F31" s="17" t="s">
        <v>45</v>
      </c>
    </row>
    <row r="32" spans="2:6" ht="29" x14ac:dyDescent="0.35">
      <c r="B32" s="15" t="s">
        <v>68</v>
      </c>
      <c r="C32" s="16" t="s">
        <v>69</v>
      </c>
      <c r="D32" s="17">
        <v>2018</v>
      </c>
      <c r="E32" s="17" t="s">
        <v>15</v>
      </c>
      <c r="F32" s="17" t="s">
        <v>45</v>
      </c>
    </row>
    <row r="33" spans="2:6" x14ac:dyDescent="0.35">
      <c r="B33" s="15" t="s">
        <v>70</v>
      </c>
      <c r="C33" s="16" t="s">
        <v>71</v>
      </c>
      <c r="D33" s="17">
        <v>2018</v>
      </c>
      <c r="E33" s="17" t="s">
        <v>15</v>
      </c>
      <c r="F33" s="17" t="s">
        <v>45</v>
      </c>
    </row>
    <row r="34" spans="2:6" x14ac:dyDescent="0.35">
      <c r="B34" s="15" t="s">
        <v>72</v>
      </c>
      <c r="C34" s="16" t="s">
        <v>73</v>
      </c>
      <c r="D34" s="17">
        <v>2019</v>
      </c>
      <c r="E34" s="17" t="s">
        <v>15</v>
      </c>
      <c r="F34" s="17" t="s">
        <v>45</v>
      </c>
    </row>
    <row r="35" spans="2:6" x14ac:dyDescent="0.35">
      <c r="B35" s="15" t="s">
        <v>74</v>
      </c>
      <c r="C35" s="16" t="s">
        <v>75</v>
      </c>
      <c r="D35" s="17">
        <v>2013</v>
      </c>
      <c r="E35" s="17" t="s">
        <v>15</v>
      </c>
      <c r="F35" s="17" t="s">
        <v>45</v>
      </c>
    </row>
    <row r="36" spans="2:6" x14ac:dyDescent="0.35">
      <c r="B36" s="15" t="s">
        <v>76</v>
      </c>
      <c r="C36" s="16" t="s">
        <v>77</v>
      </c>
      <c r="D36" s="17">
        <v>2016</v>
      </c>
      <c r="E36" s="17" t="s">
        <v>15</v>
      </c>
      <c r="F36" s="17" t="s">
        <v>45</v>
      </c>
    </row>
    <row r="37" spans="2:6" x14ac:dyDescent="0.35">
      <c r="B37" s="15" t="s">
        <v>78</v>
      </c>
      <c r="C37" s="16" t="s">
        <v>79</v>
      </c>
      <c r="D37" s="17">
        <v>2016</v>
      </c>
      <c r="E37" s="17" t="s">
        <v>15</v>
      </c>
      <c r="F37" s="17" t="s">
        <v>45</v>
      </c>
    </row>
    <row r="38" spans="2:6" ht="29" x14ac:dyDescent="0.35">
      <c r="B38" s="15" t="s">
        <v>80</v>
      </c>
      <c r="C38" s="16" t="s">
        <v>81</v>
      </c>
      <c r="D38" s="17">
        <v>2022</v>
      </c>
      <c r="E38" s="17" t="s">
        <v>15</v>
      </c>
      <c r="F38" s="17" t="s">
        <v>45</v>
      </c>
    </row>
    <row r="39" spans="2:6" x14ac:dyDescent="0.35">
      <c r="B39" s="15" t="s">
        <v>82</v>
      </c>
      <c r="C39" s="16" t="s">
        <v>83</v>
      </c>
      <c r="D39" s="17">
        <v>2019</v>
      </c>
      <c r="E39" s="17" t="s">
        <v>15</v>
      </c>
      <c r="F39" s="17" t="s">
        <v>45</v>
      </c>
    </row>
    <row r="40" spans="2:6" x14ac:dyDescent="0.35">
      <c r="B40" s="15" t="s">
        <v>84</v>
      </c>
      <c r="C40" s="16" t="s">
        <v>85</v>
      </c>
      <c r="D40" s="17">
        <v>2019</v>
      </c>
      <c r="E40" s="17" t="s">
        <v>15</v>
      </c>
      <c r="F40" s="17" t="s">
        <v>45</v>
      </c>
    </row>
    <row r="41" spans="2:6" x14ac:dyDescent="0.35">
      <c r="B41" s="15" t="s">
        <v>86</v>
      </c>
      <c r="C41" s="16" t="s">
        <v>87</v>
      </c>
      <c r="D41" s="17">
        <v>2020</v>
      </c>
      <c r="E41" s="17" t="s">
        <v>15</v>
      </c>
      <c r="F41" s="17" t="s">
        <v>45</v>
      </c>
    </row>
    <row r="42" spans="2:6" ht="29" x14ac:dyDescent="0.35">
      <c r="B42" s="15" t="s">
        <v>88</v>
      </c>
      <c r="C42" s="16" t="s">
        <v>89</v>
      </c>
      <c r="D42" s="17">
        <v>2017</v>
      </c>
      <c r="E42" s="17" t="s">
        <v>30</v>
      </c>
      <c r="F42" s="17" t="s">
        <v>45</v>
      </c>
    </row>
    <row r="43" spans="2:6" ht="58" x14ac:dyDescent="0.35">
      <c r="B43" s="15" t="s">
        <v>90</v>
      </c>
      <c r="C43" s="16" t="s">
        <v>91</v>
      </c>
      <c r="D43" s="17" t="s">
        <v>92</v>
      </c>
      <c r="E43" s="17" t="s">
        <v>30</v>
      </c>
      <c r="F43" s="17" t="s">
        <v>45</v>
      </c>
    </row>
    <row r="44" spans="2:6" x14ac:dyDescent="0.35">
      <c r="B44" s="15" t="s">
        <v>93</v>
      </c>
      <c r="C44" s="16" t="s">
        <v>94</v>
      </c>
      <c r="D44" s="17">
        <v>2020</v>
      </c>
      <c r="E44" s="17" t="s">
        <v>30</v>
      </c>
      <c r="F44" s="17" t="s">
        <v>45</v>
      </c>
    </row>
  </sheetData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ISTRUZIONI per il CM</vt:lpstr>
      <vt:lpstr>ISTRUZIONI</vt:lpstr>
      <vt:lpstr>GARANZIE CONVENZIONE-AQ</vt:lpstr>
      <vt:lpstr>Allegato II.13 Codice</vt:lpstr>
      <vt:lpstr>'Allegato II.13 Codice'!Area_stampa</vt:lpstr>
      <vt:lpstr>'GARANZIE CONVENZIONE-AQ'!Area_stampa</vt:lpstr>
      <vt:lpstr>ISTRUZIONI!Area_stampa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Bonvissuto Valentina</cp:lastModifiedBy>
  <cp:lastPrinted>2024-09-20T11:21:24Z</cp:lastPrinted>
  <dcterms:created xsi:type="dcterms:W3CDTF">2016-02-02T10:53:31Z</dcterms:created>
  <dcterms:modified xsi:type="dcterms:W3CDTF">2024-09-20T11:21:39Z</dcterms:modified>
</cp:coreProperties>
</file>