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valentina.bonvissuto\Desktop\trasferte\documentazione\"/>
    </mc:Choice>
  </mc:AlternateContent>
  <xr:revisionPtr revIDLastSave="0" documentId="8_{C6265D64-00C3-457B-B43D-9A376DFBF46A}" xr6:coauthVersionLast="47" xr6:coauthVersionMax="47" xr10:uidLastSave="{00000000-0000-0000-0000-000000000000}"/>
  <bookViews>
    <workbookView xWindow="-110" yWindow="-110" windowWidth="19420" windowHeight="10420" tabRatio="738" activeTab="1" xr2:uid="{00000000-000D-0000-FFFF-FFFF00000000}"/>
  </bookViews>
  <sheets>
    <sheet name="Istruzioni compilazione" sheetId="4" r:id="rId1"/>
    <sheet name="Conto Economico" sheetId="15" r:id="rId2"/>
    <sheet name="Dettaglio costi del lavoro" sheetId="1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5" l="1"/>
  <c r="N4" i="15" l="1"/>
  <c r="H12" i="15"/>
  <c r="N22" i="15"/>
  <c r="N21" i="15"/>
  <c r="N20" i="15"/>
  <c r="N19" i="15"/>
  <c r="N18" i="15"/>
  <c r="N17" i="15"/>
  <c r="N16" i="15"/>
  <c r="N15" i="15"/>
  <c r="N14" i="15"/>
  <c r="N13" i="15"/>
  <c r="N12" i="15"/>
  <c r="N11" i="15"/>
  <c r="N10" i="15"/>
  <c r="N9" i="15"/>
  <c r="N8" i="15"/>
  <c r="N7" i="15"/>
  <c r="N6" i="15"/>
  <c r="N5" i="15"/>
  <c r="N23" i="15" l="1"/>
  <c r="E48" i="15" s="1"/>
  <c r="N24" i="15"/>
  <c r="H22" i="15" l="1"/>
  <c r="H21" i="15"/>
  <c r="H20" i="15"/>
  <c r="H19" i="15"/>
  <c r="H18" i="15"/>
  <c r="H17" i="15"/>
  <c r="H16" i="15"/>
  <c r="H15" i="15"/>
  <c r="H14" i="15"/>
  <c r="H13" i="15"/>
  <c r="H11" i="15"/>
  <c r="H10" i="15"/>
  <c r="H9" i="15"/>
  <c r="H8" i="15"/>
  <c r="H7" i="15"/>
  <c r="H6" i="15"/>
  <c r="H5" i="15"/>
  <c r="H4" i="15"/>
  <c r="H24" i="15" l="1"/>
  <c r="E44" i="15" s="1"/>
  <c r="F24" i="15" l="1"/>
  <c r="E45" i="15" l="1"/>
  <c r="F45" i="15" s="1"/>
  <c r="O21" i="15" l="1"/>
  <c r="O6" i="15"/>
  <c r="O10" i="15"/>
  <c r="F32" i="15"/>
  <c r="O4" i="15"/>
  <c r="O22" i="15"/>
  <c r="O13" i="15"/>
  <c r="O20" i="15"/>
  <c r="O17" i="15"/>
  <c r="F37" i="15"/>
  <c r="F38" i="15"/>
  <c r="F31" i="15"/>
  <c r="F33" i="15"/>
  <c r="F34" i="15"/>
  <c r="O5" i="15"/>
  <c r="O12" i="15"/>
  <c r="O9" i="15"/>
  <c r="F39" i="15"/>
  <c r="O19" i="15"/>
  <c r="O7" i="15"/>
  <c r="F36" i="15"/>
  <c r="O16" i="15"/>
  <c r="O11" i="15"/>
  <c r="F35" i="15"/>
  <c r="O8" i="15"/>
  <c r="O15" i="15"/>
  <c r="O14" i="15"/>
  <c r="O18" i="15"/>
  <c r="E46" i="15"/>
  <c r="F46" i="15" s="1"/>
  <c r="E48" i="18"/>
  <c r="D48" i="18"/>
  <c r="E47" i="18"/>
  <c r="D47" i="18"/>
  <c r="C47" i="18"/>
  <c r="C48" i="18" s="1"/>
  <c r="E28" i="18"/>
  <c r="D28" i="18"/>
  <c r="D31" i="18" s="1"/>
  <c r="C28" i="18"/>
  <c r="E20" i="18"/>
  <c r="D20" i="18"/>
  <c r="C20" i="18"/>
  <c r="E16" i="18"/>
  <c r="E30" i="18" s="1"/>
  <c r="E33" i="18" s="1"/>
  <c r="D16" i="18"/>
  <c r="D30" i="18" s="1"/>
  <c r="D33" i="18" s="1"/>
  <c r="C16" i="18"/>
  <c r="E12" i="18"/>
  <c r="D12" i="18"/>
  <c r="C12" i="18"/>
  <c r="C31" i="18" l="1"/>
  <c r="C30" i="18"/>
  <c r="C33" i="18" s="1"/>
  <c r="E31" i="18"/>
  <c r="E34" i="18" s="1"/>
  <c r="D34" i="18"/>
  <c r="D32" i="18"/>
  <c r="D35" i="18" s="1"/>
  <c r="E32" i="18"/>
  <c r="E35" i="18" s="1"/>
  <c r="C34" i="18"/>
  <c r="C32" i="18"/>
  <c r="C35" i="18" s="1"/>
</calcChain>
</file>

<file path=xl/sharedStrings.xml><?xml version="1.0" encoding="utf-8"?>
<sst xmlns="http://schemas.openxmlformats.org/spreadsheetml/2006/main" count="137" uniqueCount="117">
  <si>
    <t>Ricavo totale</t>
  </si>
  <si>
    <t>Costo totale</t>
  </si>
  <si>
    <t>Livello</t>
  </si>
  <si>
    <t>Figura professionale</t>
  </si>
  <si>
    <t>CCNL applicato</t>
  </si>
  <si>
    <t>Totale</t>
  </si>
  <si>
    <t>BA unitaria</t>
  </si>
  <si>
    <t>Costo totale %</t>
  </si>
  <si>
    <t>Voce di costo</t>
  </si>
  <si>
    <t>Note</t>
  </si>
  <si>
    <t>TOTALE DI COMMESSA</t>
  </si>
  <si>
    <t>Ricavo complessivo</t>
  </si>
  <si>
    <t>Costo complessivo</t>
  </si>
  <si>
    <t>Utile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</si>
  <si>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</si>
  <si>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</si>
  <si>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</si>
  <si>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</si>
  <si>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</si>
  <si>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</si>
  <si>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</si>
  <si>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</si>
  <si>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</si>
  <si>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</si>
  <si>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</si>
  <si>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</si>
  <si>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</si>
  <si>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</si>
  <si>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</si>
  <si>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</si>
  <si>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</si>
  <si>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</si>
  <si>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</si>
  <si>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</si>
  <si>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</si>
  <si>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</si>
  <si>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COSTI ULTERIORI GESTIONE COMMESSA</t>
  </si>
  <si>
    <t>Costo manodopera</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</si>
  <si>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</si>
  <si>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</si>
  <si>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</si>
  <si>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</si>
  <si>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</si>
  <si>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</si>
  <si>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</si>
  <si>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</si>
  <si>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</si>
  <si>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</si>
  <si>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</si>
  <si>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</si>
  <si>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</si>
  <si>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</si>
  <si>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</si>
  <si>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</si>
  <si>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</si>
  <si>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</si>
  <si>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</si>
  <si>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</si>
  <si>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</si>
  <si>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</si>
  <si>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</si>
  <si>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</si>
  <si>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</si>
  <si>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</si>
  <si>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</si>
  <si>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</si>
  <si>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</si>
  <si>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</si>
  <si>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</si>
  <si>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</si>
  <si>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</si>
  <si>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</si>
  <si>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</si>
  <si>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Contriuto ANAC</t>
  </si>
  <si>
    <t>Premi assicurativi</t>
  </si>
  <si>
    <t>Fideiussioni</t>
  </si>
  <si>
    <t>COSTI E RICAVI SERVIZI</t>
  </si>
  <si>
    <r>
      <t>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&lt;</t>
    </r>
    <r>
      <rPr>
        <b/>
        <i/>
        <u/>
        <sz val="11"/>
        <color rgb="FF3333FF"/>
        <rFont val="Calibri"/>
        <family val="2"/>
        <scheme val="minor"/>
      </rPr>
      <t>CCNL Metalmeccanico riportato a titolo di esempio da modificare in caso di indicazione in doc di gara di un CCNL diverso&gt;</t>
    </r>
    <r>
      <rPr>
        <i/>
        <sz val="11"/>
        <color theme="1"/>
        <rFont val="Calibri"/>
        <family val="2"/>
        <scheme val="minor"/>
      </rPr>
      <t xml:space="preserve"> Possono pertanto essere modificate se del caso, in ragione del CCNL applicato dall'impresa.</t>
    </r>
  </si>
  <si>
    <t>Costi generali di struttura</t>
  </si>
  <si>
    <t>Spese di trasferta</t>
  </si>
  <si>
    <t>Buoni pasto</t>
  </si>
  <si>
    <t>Costi per dotazioni informatiche/tecniche</t>
  </si>
  <si>
    <t>Costi relativi alla formazione</t>
  </si>
  <si>
    <t>Quantità stimata</t>
  </si>
  <si>
    <t>Transaction fee AEREO intercontinentale</t>
  </si>
  <si>
    <t>Transaction fee AEREO internazionale</t>
  </si>
  <si>
    <t>Transaction fee AEREO nazionale</t>
  </si>
  <si>
    <t>Transaction fee TRENO/NAVE</t>
  </si>
  <si>
    <t>Transaction fee ALBERGO</t>
  </si>
  <si>
    <t>Transaction fee AUTONOLEGGIO</t>
  </si>
  <si>
    <t xml:space="preserve">Transaction fee  ANCILLARY </t>
  </si>
  <si>
    <t>Transaction fee VISTI</t>
  </si>
  <si>
    <t>Transaction fee servizio GRUPPI</t>
  </si>
  <si>
    <t>Prezzo unitario offerto/ribasso</t>
  </si>
  <si>
    <t>Inplant</t>
  </si>
  <si>
    <t xml:space="preserve">Pacchetto Light - Servizio Integrazione SI </t>
  </si>
  <si>
    <t xml:space="preserve">Pacchetto Heavy - Servizio Integrazione SI </t>
  </si>
  <si>
    <t>Fatturazione personalizzata</t>
  </si>
  <si>
    <t>Recupero IVA</t>
  </si>
  <si>
    <t>N</t>
  </si>
  <si>
    <t xml:space="preserve">Corrispettivo di implementazione 1  </t>
  </si>
  <si>
    <t>Corrispettivo di implementazione 3</t>
  </si>
  <si>
    <t>Canone di gestione (≥ 600 transazioni annue)</t>
  </si>
  <si>
    <t>Canone di gestione (&lt; 600 transazioni annue)</t>
  </si>
  <si>
    <t>Corrispettivo di implementazione 2</t>
  </si>
  <si>
    <r>
      <t xml:space="preserve">Per il calcolo del costo delle figure professionali impiegate, ove possibile, si suggerisce di utilizzare il foglio </t>
    </r>
    <r>
      <rPr>
        <b/>
        <sz val="11"/>
        <color theme="1"/>
        <rFont val="Calibri"/>
        <family val="2"/>
        <scheme val="minor"/>
      </rPr>
      <t>Dettaglio costi del lavoro</t>
    </r>
  </si>
  <si>
    <t>Servizi oggetto di gara</t>
  </si>
  <si>
    <t>% Manodopera</t>
  </si>
  <si>
    <t>RICAVI</t>
  </si>
  <si>
    <t>COSTI</t>
  </si>
  <si>
    <t>Altri costi per servizi e forniture</t>
  </si>
  <si>
    <t>N. risorse impiegate</t>
  </si>
  <si>
    <t>N. giornate</t>
  </si>
  <si>
    <r>
      <t>Livello inquadramento</t>
    </r>
    <r>
      <rPr>
        <b/>
        <sz val="9"/>
        <color rgb="FFFF0000"/>
        <rFont val="Calibri"/>
        <family val="2"/>
        <scheme val="minor"/>
      </rPr>
      <t/>
    </r>
  </si>
  <si>
    <t>Costo medio gg/pp</t>
  </si>
  <si>
    <t>Costo totale del personale impiegato</t>
  </si>
  <si>
    <t>nota (1): per per costo medio deve intendersi unicamente il costo del personale che si prevede di impiegare per il servizio, mentre, gli ulteriori costi vanno imputati nella tabella successiva "COSTI ULTERIORI GESTIONE COMMESSA"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</si>
</sst>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 &quot;€&quot;_-;\-* #,##0.00\ &quot;€&quot;_-;_-* &quot;-&quot;??\ &quot;€&quot;_-;_-@_-"/>
    <numFmt numFmtId="165" formatCode="_-* #,##0\ &quot;€&quot;_-;\-* #,##0\ &quot;€&quot;_-;_-* &quot;-&quot;??\ &quot;€&quot;_-;_-@_-"/>
    <numFmt numFmtId="166" formatCode="0.0%"/>
    <numFmt numFmtId="167" formatCode="#,##0_ ;\-#,##0\ "/>
  </numFmts>
  <fonts count="20"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9"/>
      <color theme="1"/>
      <name val="Calibri"/>
      <family val="2"/>
      <scheme val="minor"/>
    </font>
    <font>
      <b/>
      <i/>
      <sz val="9"/>
      <color rgb="FFFF0000"/>
      <name val="Calibri"/>
      <family val="2"/>
      <scheme val="minor"/>
    </font>
    <font>
      <b/>
      <i/>
      <u/>
      <sz val="11"/>
      <color rgb="FF3333FF"/>
      <name val="Calibri"/>
      <family val="2"/>
      <scheme val="minor"/>
    </font>
    <font>
      <sz val="8"/>
      <name val="Calibri"/>
      <family val="2"/>
      <scheme val="minor"/>
    </font>
    <font>
      <b/>
      <sz val="9"/>
      <name val="Calibri"/>
      <family val="2"/>
      <scheme val="minor"/>
    </font>
    <font>
      <b/>
      <sz val="9"/>
      <color rgb="FFFF0000"/>
      <name val="Calibri"/>
      <family val="2"/>
      <scheme val="minor"/>
    </font>
  </fonts>
  <fills count="23">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lightGray">
        <bgColor theme="0" tint="-0.14996795556505021"/>
      </patternFill>
    </fill>
    <fill>
      <patternFill patternType="mediumGray">
        <bgColor theme="0"/>
      </patternFill>
    </fill>
    <fill>
      <patternFill patternType="solid">
        <fgColor theme="5" tint="0.39997558519241921"/>
        <bgColor indexed="64"/>
      </patternFill>
    </fill>
    <fill>
      <patternFill patternType="solid">
        <fgColor theme="7" tint="0.39997558519241921"/>
        <bgColor indexed="64"/>
      </patternFill>
    </fill>
    <fill>
      <patternFill patternType="mediumGray"/>
    </fill>
    <fill>
      <patternFill patternType="solid">
        <fgColor theme="2" tint="-9.9978637043366805E-2"/>
        <bgColor indexed="64"/>
      </patternFill>
    </fill>
    <fill>
      <patternFill patternType="solid">
        <fgColor indexed="6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17">
    <xf numFmtId="0" fontId="0" fillId="0" borderId="0" xfId="0"/>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4" fillId="3" borderId="1" xfId="0" applyFont="1" applyFill="1" applyBorder="1" applyAlignment="1">
      <alignment horizontal="left" vertical="center" wrapText="1"/>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5" borderId="1" xfId="0" applyFont="1" applyFill="1" applyBorder="1"/>
    <xf numFmtId="0" fontId="4" fillId="2" borderId="1" xfId="0" applyFont="1" applyFill="1" applyBorder="1" applyAlignment="1">
      <alignment horizontal="center" vertical="center" wrapText="1"/>
    </xf>
    <xf numFmtId="165" fontId="7" fillId="12" borderId="1" xfId="1" applyNumberFormat="1" applyFont="1" applyFill="1" applyBorder="1" applyAlignment="1">
      <alignment vertical="center" wrapText="1"/>
    </xf>
    <xf numFmtId="0" fontId="13" fillId="0" borderId="1" xfId="0" applyFont="1" applyBorder="1" applyAlignment="1">
      <alignment vertical="center" wrapText="1"/>
    </xf>
    <xf numFmtId="164" fontId="3" fillId="0" borderId="1" xfId="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166" fontId="3" fillId="5" borderId="1" xfId="2" applyNumberFormat="1" applyFont="1" applyFill="1" applyBorder="1" applyAlignment="1">
      <alignment horizontal="center" vertical="center" wrapText="1"/>
    </xf>
    <xf numFmtId="164" fontId="3" fillId="7" borderId="1" xfId="1" applyFont="1" applyFill="1" applyBorder="1" applyAlignment="1">
      <alignment horizontal="center" vertical="center" wrapText="1"/>
    </xf>
    <xf numFmtId="166" fontId="4" fillId="9" borderId="1" xfId="2" applyNumberFormat="1" applyFont="1" applyFill="1" applyBorder="1" applyAlignment="1">
      <alignment horizontal="center" vertical="center" wrapText="1"/>
    </xf>
    <xf numFmtId="0" fontId="11" fillId="2" borderId="1" xfId="0" applyFont="1" applyFill="1" applyBorder="1" applyAlignment="1">
      <alignment vertical="center" wrapText="1"/>
    </xf>
    <xf numFmtId="165" fontId="11" fillId="5" borderId="1" xfId="0" applyNumberFormat="1" applyFont="1" applyFill="1" applyBorder="1" applyAlignment="1">
      <alignment vertical="center" wrapText="1"/>
    </xf>
    <xf numFmtId="166" fontId="11" fillId="5" borderId="1" xfId="2" applyNumberFormat="1" applyFont="1" applyFill="1" applyBorder="1" applyAlignment="1">
      <alignment vertical="center" wrapText="1"/>
    </xf>
    <xf numFmtId="0" fontId="0" fillId="0" borderId="0" xfId="0" applyAlignment="1">
      <alignment vertical="center" wrapText="1"/>
    </xf>
    <xf numFmtId="0" fontId="12" fillId="7" borderId="1" xfId="0" applyFont="1" applyFill="1" applyBorder="1" applyAlignment="1">
      <alignment horizontal="center" vertical="center" wrapText="1"/>
    </xf>
    <xf numFmtId="0" fontId="11" fillId="8" borderId="1" xfId="0" applyFont="1" applyFill="1" applyBorder="1" applyAlignment="1">
      <alignment vertical="center" wrapText="1"/>
    </xf>
    <xf numFmtId="0" fontId="11" fillId="14" borderId="1" xfId="0" applyFont="1" applyFill="1" applyBorder="1" applyAlignment="1">
      <alignment vertical="center" wrapText="1"/>
    </xf>
    <xf numFmtId="0" fontId="11" fillId="12" borderId="1" xfId="0" applyFont="1" applyFill="1" applyBorder="1" applyAlignment="1">
      <alignment vertical="center" wrapText="1"/>
    </xf>
    <xf numFmtId="164" fontId="3" fillId="5" borderId="1" xfId="1" applyFont="1" applyFill="1" applyBorder="1"/>
    <xf numFmtId="0" fontId="4" fillId="13" borderId="1" xfId="0" applyFont="1" applyFill="1" applyBorder="1" applyAlignment="1">
      <alignment horizontal="left" vertical="center" wrapText="1"/>
    </xf>
    <xf numFmtId="164" fontId="4" fillId="14" borderId="1" xfId="1" applyFont="1" applyFill="1" applyBorder="1"/>
    <xf numFmtId="0" fontId="9" fillId="9" borderId="1" xfId="0"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167" fontId="3" fillId="7" borderId="1" xfId="1" applyNumberFormat="1" applyFont="1" applyFill="1" applyBorder="1" applyAlignment="1">
      <alignment horizontal="center" vertical="center" wrapText="1"/>
    </xf>
    <xf numFmtId="164" fontId="3" fillId="0" borderId="1" xfId="0" applyNumberFormat="1" applyFont="1" applyBorder="1" applyAlignment="1">
      <alignment horizontal="center" vertical="center" wrapText="1"/>
    </xf>
    <xf numFmtId="0" fontId="4" fillId="2" borderId="4" xfId="0" applyFont="1" applyFill="1" applyBorder="1" applyAlignment="1">
      <alignment horizontal="center" vertical="center" wrapText="1"/>
    </xf>
    <xf numFmtId="0" fontId="4" fillId="3" borderId="1" xfId="0" applyFont="1" applyFill="1" applyBorder="1" applyAlignment="1">
      <alignment horizontal="center" vertical="center" wrapText="1"/>
    </xf>
    <xf numFmtId="9" fontId="3" fillId="7" borderId="1" xfId="2" applyFont="1" applyFill="1" applyBorder="1" applyAlignment="1">
      <alignment horizontal="right" vertical="center" wrapText="1"/>
    </xf>
    <xf numFmtId="0" fontId="5" fillId="13" borderId="0" xfId="0" applyFont="1" applyFill="1" applyAlignment="1">
      <alignment vertical="center" wrapText="1"/>
    </xf>
    <xf numFmtId="0" fontId="3" fillId="13" borderId="1" xfId="0" applyFont="1" applyFill="1" applyBorder="1" applyAlignment="1">
      <alignment horizontal="left" vertical="center" wrapText="1"/>
    </xf>
    <xf numFmtId="0" fontId="12" fillId="16"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165" fontId="7" fillId="17" borderId="1" xfId="1" applyNumberFormat="1" applyFont="1" applyFill="1" applyBorder="1" applyAlignment="1">
      <alignment vertical="center" wrapText="1"/>
    </xf>
    <xf numFmtId="9" fontId="3" fillId="0" borderId="1" xfId="2" applyFont="1" applyFill="1" applyBorder="1" applyAlignment="1">
      <alignment horizontal="center" vertical="center" wrapText="1"/>
    </xf>
    <xf numFmtId="9" fontId="5" fillId="0" borderId="0" xfId="2" applyFont="1" applyAlignment="1">
      <alignment vertical="center" wrapText="1"/>
    </xf>
    <xf numFmtId="43" fontId="3" fillId="0" borderId="1" xfId="3" applyFont="1" applyBorder="1" applyAlignment="1">
      <alignment horizontal="center" vertical="center" wrapText="1"/>
    </xf>
    <xf numFmtId="0" fontId="4" fillId="3" borderId="4" xfId="0" applyFont="1" applyFill="1" applyBorder="1" applyAlignment="1">
      <alignment horizontal="center" vertical="center" wrapText="1"/>
    </xf>
    <xf numFmtId="0" fontId="4" fillId="19" borderId="1" xfId="0" applyFont="1" applyFill="1" applyBorder="1" applyAlignment="1">
      <alignment horizontal="left" vertical="center" wrapText="1"/>
    </xf>
    <xf numFmtId="164" fontId="4" fillId="19" borderId="1" xfId="0" applyNumberFormat="1" applyFont="1" applyFill="1" applyBorder="1" applyAlignment="1">
      <alignment horizontal="center" vertical="center" wrapText="1"/>
    </xf>
    <xf numFmtId="0" fontId="4" fillId="20" borderId="1" xfId="0" applyFont="1" applyFill="1" applyBorder="1" applyAlignment="1">
      <alignment horizontal="left" vertical="center" wrapText="1"/>
    </xf>
    <xf numFmtId="0" fontId="4" fillId="20" borderId="1" xfId="0" applyFont="1" applyFill="1" applyBorder="1" applyAlignment="1">
      <alignment horizontal="center" vertical="center" wrapText="1"/>
    </xf>
    <xf numFmtId="165" fontId="4" fillId="21" borderId="1" xfId="1" applyNumberFormat="1" applyFont="1" applyFill="1" applyBorder="1" applyAlignment="1">
      <alignment vertical="center" wrapText="1"/>
    </xf>
    <xf numFmtId="164" fontId="4" fillId="18" borderId="1" xfId="0" applyNumberFormat="1" applyFont="1" applyFill="1" applyBorder="1" applyAlignment="1">
      <alignment horizontal="center" vertical="center" wrapText="1"/>
    </xf>
    <xf numFmtId="0" fontId="10" fillId="0" borderId="0" xfId="0" applyFont="1" applyAlignment="1">
      <alignment vertical="center" wrapText="1"/>
    </xf>
    <xf numFmtId="0" fontId="4" fillId="0" borderId="0" xfId="0" applyFont="1" applyAlignment="1">
      <alignment vertical="center" wrapText="1"/>
    </xf>
    <xf numFmtId="0" fontId="15"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1" xfId="0" applyFont="1" applyBorder="1" applyAlignment="1">
      <alignment horizontal="left" vertical="center" wrapText="1"/>
    </xf>
    <xf numFmtId="0" fontId="3" fillId="9" borderId="1" xfId="0" applyFont="1" applyFill="1" applyBorder="1" applyAlignment="1">
      <alignment vertical="center" wrapText="1"/>
    </xf>
    <xf numFmtId="164" fontId="3" fillId="0" borderId="4" xfId="1" applyFont="1" applyFill="1" applyBorder="1" applyAlignment="1">
      <alignment vertical="center" wrapText="1"/>
    </xf>
    <xf numFmtId="164" fontId="7" fillId="8" borderId="4" xfId="0" applyNumberFormat="1" applyFont="1" applyFill="1" applyBorder="1" applyAlignment="1">
      <alignment vertical="center" wrapText="1"/>
    </xf>
    <xf numFmtId="166" fontId="11" fillId="0" borderId="0" xfId="2" applyNumberFormat="1" applyFont="1" applyFill="1" applyBorder="1" applyAlignment="1">
      <alignment vertical="center" wrapText="1"/>
    </xf>
    <xf numFmtId="0" fontId="11" fillId="0" borderId="1" xfId="0" applyFont="1" applyBorder="1" applyAlignment="1">
      <alignment vertical="center" wrapText="1"/>
    </xf>
    <xf numFmtId="0" fontId="0" fillId="22" borderId="0" xfId="0" applyFill="1"/>
    <xf numFmtId="0" fontId="8" fillId="22" borderId="1" xfId="0" applyFont="1" applyFill="1" applyBorder="1"/>
    <xf numFmtId="0" fontId="3" fillId="22" borderId="0" xfId="0" applyFont="1" applyFill="1"/>
    <xf numFmtId="0" fontId="4" fillId="22" borderId="1" xfId="0" applyFont="1" applyFill="1" applyBorder="1" applyAlignment="1">
      <alignment horizontal="center"/>
    </xf>
    <xf numFmtId="0" fontId="3" fillId="22" borderId="1" xfId="0" applyFont="1" applyFill="1" applyBorder="1" applyAlignment="1">
      <alignment horizontal="center"/>
    </xf>
    <xf numFmtId="0" fontId="2" fillId="22" borderId="0" xfId="0" applyFont="1" applyFill="1" applyAlignment="1">
      <alignment wrapText="1"/>
    </xf>
    <xf numFmtId="164" fontId="3" fillId="22" borderId="1" xfId="1" applyFont="1" applyFill="1" applyBorder="1"/>
    <xf numFmtId="0" fontId="3" fillId="22" borderId="1" xfId="0" applyFont="1" applyFill="1" applyBorder="1"/>
    <xf numFmtId="0" fontId="0" fillId="22" borderId="2" xfId="0" applyFill="1" applyBorder="1" applyAlignment="1">
      <alignment horizontal="left" vertical="center" wrapText="1"/>
    </xf>
    <xf numFmtId="0" fontId="0" fillId="22" borderId="3" xfId="0" applyFill="1" applyBorder="1" applyAlignment="1">
      <alignment horizontal="left" vertical="center" wrapText="1"/>
    </xf>
    <xf numFmtId="0" fontId="0" fillId="22" borderId="4" xfId="0" applyFill="1"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0" fillId="11" borderId="1" xfId="0" applyFont="1" applyFill="1" applyBorder="1" applyAlignment="1">
      <alignment horizontal="center"/>
    </xf>
    <xf numFmtId="0" fontId="10" fillId="11" borderId="7" xfId="0" applyFont="1" applyFill="1" applyBorder="1" applyAlignment="1">
      <alignment horizontal="center"/>
    </xf>
    <xf numFmtId="0" fontId="11" fillId="22" borderId="2" xfId="0" applyFont="1" applyFill="1" applyBorder="1" applyAlignment="1">
      <alignment horizontal="left" vertical="center" wrapText="1"/>
    </xf>
    <xf numFmtId="0" fontId="11" fillId="22" borderId="3" xfId="0" applyFont="1" applyFill="1" applyBorder="1" applyAlignment="1">
      <alignment horizontal="left" vertical="center" wrapText="1"/>
    </xf>
    <xf numFmtId="0" fontId="11" fillId="22" borderId="4" xfId="0" applyFont="1" applyFill="1" applyBorder="1" applyAlignment="1">
      <alignment horizontal="left" vertical="center" wrapText="1"/>
    </xf>
    <xf numFmtId="0" fontId="3" fillId="2" borderId="1" xfId="0" applyFont="1" applyFill="1" applyBorder="1" applyAlignment="1">
      <alignment horizontal="left" vertical="center" wrapText="1"/>
    </xf>
    <xf numFmtId="0" fontId="4" fillId="9" borderId="1"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14" fillId="7" borderId="1" xfId="0" applyFont="1" applyFill="1" applyBorder="1" applyAlignment="1">
      <alignment horizontal="left" vertical="center" wrapText="1"/>
    </xf>
    <xf numFmtId="0" fontId="6" fillId="7" borderId="1" xfId="0" applyFont="1" applyFill="1" applyBorder="1" applyAlignment="1">
      <alignment horizontal="left"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4" xfId="0" applyFont="1" applyFill="1" applyBorder="1" applyAlignment="1">
      <alignment horizontal="center" vertical="center" wrapText="1"/>
    </xf>
    <xf numFmtId="10" fontId="3" fillId="7" borderId="7" xfId="1" applyNumberFormat="1" applyFont="1" applyFill="1" applyBorder="1" applyAlignment="1">
      <alignment horizontal="center" vertical="center" wrapText="1"/>
    </xf>
    <xf numFmtId="164" fontId="3" fillId="7" borderId="8" xfId="1" applyFont="1" applyFill="1" applyBorder="1" applyAlignment="1">
      <alignment horizontal="center" vertical="center" wrapText="1"/>
    </xf>
    <xf numFmtId="164" fontId="3" fillId="7" borderId="9" xfId="1"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1" xfId="0" applyFont="1" applyFill="1" applyBorder="1" applyAlignment="1">
      <alignment horizontal="center" vertical="center" textRotation="90" wrapText="1"/>
    </xf>
    <xf numFmtId="0" fontId="4" fillId="2" borderId="6" xfId="0" applyFont="1" applyFill="1" applyBorder="1" applyAlignment="1">
      <alignment horizontal="center" vertical="center" textRotation="90" wrapText="1"/>
    </xf>
    <xf numFmtId="0" fontId="4" fillId="2" borderId="12" xfId="0" applyFont="1" applyFill="1" applyBorder="1" applyAlignment="1">
      <alignment horizontal="center" vertical="center" textRotation="90" wrapText="1"/>
    </xf>
    <xf numFmtId="0" fontId="4" fillId="2" borderId="13" xfId="0" applyFont="1" applyFill="1" applyBorder="1" applyAlignment="1">
      <alignment horizontal="center" vertical="center" textRotation="90" wrapText="1"/>
    </xf>
    <xf numFmtId="0" fontId="10" fillId="11" borderId="1" xfId="0" applyFont="1" applyFill="1" applyBorder="1" applyAlignment="1">
      <alignment horizontal="center" vertical="center" wrapText="1"/>
    </xf>
    <xf numFmtId="0" fontId="6" fillId="0" borderId="0" xfId="0" applyFont="1" applyAlignment="1">
      <alignment horizontal="left" vertical="center" wrapText="1"/>
    </xf>
    <xf numFmtId="0" fontId="4" fillId="2" borderId="1" xfId="0" applyFont="1" applyFill="1" applyBorder="1" applyAlignment="1">
      <alignment horizontal="left" vertical="center" wrapText="1"/>
    </xf>
    <xf numFmtId="0" fontId="7" fillId="4" borderId="6" xfId="0" applyFont="1" applyFill="1" applyBorder="1" applyAlignment="1">
      <alignment horizontal="center"/>
    </xf>
    <xf numFmtId="0" fontId="8" fillId="7" borderId="0" xfId="0" applyFont="1" applyFill="1" applyAlignment="1">
      <alignment horizontal="left" vertical="center" wrapText="1"/>
    </xf>
    <xf numFmtId="0" fontId="7" fillId="4" borderId="0" xfId="0" applyFont="1" applyFill="1" applyAlignment="1">
      <alignment horizontal="center"/>
    </xf>
    <xf numFmtId="0" fontId="4" fillId="3" borderId="1" xfId="0" applyFont="1" applyFill="1" applyBorder="1" applyAlignment="1">
      <alignment horizontal="center" vertical="center" wrapText="1"/>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5"/>
  <sheetViews>
    <sheetView zoomScale="80" zoomScaleNormal="80" workbookViewId="0"/>
  </sheetViews>
  <sheetFormatPr defaultRowHeight="14.5" x14ac:dyDescent="0.35"/>
  <cols>
    <col min="1" max="5" width="5.1796875" style="67" customWidth="1"/>
    <col min="6" max="6" width="106.08984375" style="67" customWidth="1"/>
    <col min="7" max="16384" width="8.7265625" style="67"/>
  </cols>
  <sheetData>
    <row r="2" spans="2:6" x14ac:dyDescent="0.35">
      <c r="B2" s="86" t="s">
        <v>48</v>
      </c>
      <c r="C2" s="86"/>
      <c r="D2" s="86"/>
      <c r="E2" s="86"/>
      <c r="F2" s="86"/>
    </row>
    <row r="3" spans="2:6" x14ac:dyDescent="0.35">
      <c r="B3" s="2"/>
      <c r="C3" s="3"/>
      <c r="D3" s="4"/>
      <c r="E3" s="5"/>
      <c r="F3" s="68" t="s">
        <v>16</v>
      </c>
    </row>
    <row r="4" spans="2:6" x14ac:dyDescent="0.35">
      <c r="B4" s="81"/>
      <c r="C4" s="81"/>
      <c r="D4" s="81"/>
      <c r="E4" s="81"/>
      <c r="F4" s="68" t="s">
        <v>38</v>
      </c>
    </row>
    <row r="5" spans="2:6" x14ac:dyDescent="0.35">
      <c r="B5" s="85"/>
      <c r="C5" s="85"/>
      <c r="D5" s="85"/>
      <c r="E5" s="85"/>
      <c r="F5" s="68" t="s">
        <v>14</v>
      </c>
    </row>
    <row r="6" spans="2:6" x14ac:dyDescent="0.35">
      <c r="B6" s="82"/>
      <c r="C6" s="82"/>
      <c r="D6" s="82"/>
      <c r="E6" s="82"/>
      <c r="F6" s="68" t="s">
        <v>15</v>
      </c>
    </row>
    <row r="7" spans="2:6" x14ac:dyDescent="0.35">
      <c r="B7" s="83"/>
      <c r="C7" s="83"/>
      <c r="D7" s="83"/>
      <c r="E7" s="83"/>
      <c r="F7" s="68" t="s">
        <v>39</v>
      </c>
    </row>
    <row r="8" spans="2:6" x14ac:dyDescent="0.35">
      <c r="B8" s="84"/>
      <c r="C8" s="84"/>
      <c r="D8" s="84"/>
      <c r="E8" s="84"/>
      <c r="F8" s="68" t="s">
        <v>40</v>
      </c>
    </row>
    <row r="9" spans="2:6" x14ac:dyDescent="0.35">
      <c r="B9" s="78"/>
      <c r="C9" s="79"/>
      <c r="D9" s="79"/>
      <c r="E9" s="80"/>
      <c r="F9" s="68" t="s">
        <v>41</v>
      </c>
    </row>
    <row r="11" spans="2:6" x14ac:dyDescent="0.35">
      <c r="B11" s="87" t="s">
        <v>47</v>
      </c>
      <c r="C11" s="87"/>
      <c r="D11" s="87"/>
      <c r="E11" s="87"/>
      <c r="F11" s="87"/>
    </row>
    <row r="12" spans="2:6" ht="33" customHeight="1" x14ac:dyDescent="0.35">
      <c r="B12" s="88" t="s">
        <v>49</v>
      </c>
      <c r="C12" s="89"/>
      <c r="D12" s="89"/>
      <c r="E12" s="89"/>
      <c r="F12" s="90"/>
    </row>
    <row r="13" spans="2:6" ht="33" customHeight="1" x14ac:dyDescent="0.35">
      <c r="B13" s="75" t="s">
        <v>105</v>
      </c>
      <c r="C13" s="76"/>
      <c r="D13" s="76"/>
      <c r="E13" s="76"/>
      <c r="F13" s="77"/>
    </row>
    <row r="14" spans="2:6" ht="33" customHeight="1" x14ac:dyDescent="0.35">
      <c r="B14" s="75" t="s">
        <v>72</v>
      </c>
      <c r="C14" s="76"/>
      <c r="D14" s="76"/>
      <c r="E14" s="76"/>
      <c r="F14" s="77"/>
    </row>
    <row r="15" spans="2:6" ht="33" customHeight="1" x14ac:dyDescent="0.35">
      <c r="B15" s="75" t="s">
        <v>50</v>
      </c>
      <c r="C15" s="76"/>
      <c r="D15" s="76"/>
      <c r="E15" s="76"/>
      <c r="F15" s="77"/>
    </row>
  </sheetData>
  <mergeCells count="12">
    <mergeCell ref="B2:F2"/>
    <mergeCell ref="B11:F11"/>
    <mergeCell ref="B12:F12"/>
    <mergeCell ref="B13:F13"/>
    <mergeCell ref="B14:F14"/>
    <mergeCell ref="B15:F15"/>
    <mergeCell ref="B9:E9"/>
    <mergeCell ref="B4:E4"/>
    <mergeCell ref="B6:E6"/>
    <mergeCell ref="B7:E7"/>
    <mergeCell ref="B8:E8"/>
    <mergeCell ref="B5:E5"/>
  </mergeCells>
  <pageMargins left="0.70866141732283472" right="0.70866141732283472" top="0.74803149606299213" bottom="0.74803149606299213" header="0.31496062992125984" footer="0.31496062992125984"/>
  <pageSetup paperSize="9" scale="70" orientation="landscape" r:id="rId1"/>
  <headerFooter>
    <oddHeader>&amp;L&amp;10ID 2767 - Servizi di gestione delle trasferte di lavoro per le Pubbliche Amministrazioni  - Edizione 5 - Appendice B Allegato 6</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48"/>
  <sheetViews>
    <sheetView tabSelected="1" zoomScale="70" zoomScaleNormal="70" zoomScalePageLayoutView="77" workbookViewId="0"/>
  </sheetViews>
  <sheetFormatPr defaultColWidth="8.7265625" defaultRowHeight="12" x14ac:dyDescent="0.35"/>
  <cols>
    <col min="1" max="1" width="1.54296875" style="1" customWidth="1"/>
    <col min="2" max="2" width="43.26953125" style="1" customWidth="1"/>
    <col min="3" max="3" width="3.1796875" style="1" customWidth="1"/>
    <col min="4" max="4" width="6.90625" style="1" customWidth="1"/>
    <col min="5" max="5" width="11.453125" style="1" customWidth="1"/>
    <col min="6" max="6" width="10.81640625" style="1" customWidth="1"/>
    <col min="7" max="7" width="13.453125" style="1" customWidth="1"/>
    <col min="8" max="8" width="13.6328125" style="1" customWidth="1"/>
    <col min="9" max="15" width="15.90625" style="1" customWidth="1"/>
    <col min="16" max="16384" width="8.7265625" style="1"/>
  </cols>
  <sheetData>
    <row r="1" spans="2:15" ht="30" customHeight="1" x14ac:dyDescent="0.35">
      <c r="B1" s="93" t="s">
        <v>76</v>
      </c>
      <c r="C1" s="93"/>
      <c r="D1" s="93"/>
      <c r="E1" s="94"/>
      <c r="F1" s="94"/>
      <c r="G1" s="94"/>
      <c r="H1" s="94"/>
      <c r="I1" s="94"/>
      <c r="J1" s="94"/>
      <c r="K1" s="94"/>
      <c r="L1" s="94"/>
      <c r="M1" s="94"/>
      <c r="N1" s="94"/>
      <c r="O1" s="94"/>
    </row>
    <row r="2" spans="2:15" ht="30" customHeight="1" x14ac:dyDescent="0.35">
      <c r="B2" s="104" t="s">
        <v>106</v>
      </c>
      <c r="C2" s="106" t="s">
        <v>33</v>
      </c>
      <c r="D2" s="108" t="s">
        <v>107</v>
      </c>
      <c r="E2" s="98" t="s">
        <v>108</v>
      </c>
      <c r="F2" s="99"/>
      <c r="G2" s="99"/>
      <c r="H2" s="100"/>
      <c r="I2" s="98" t="s">
        <v>109</v>
      </c>
      <c r="J2" s="99"/>
      <c r="K2" s="99"/>
      <c r="L2" s="99"/>
      <c r="M2" s="99"/>
      <c r="N2" s="99"/>
      <c r="O2" s="100"/>
    </row>
    <row r="3" spans="2:15" ht="39" x14ac:dyDescent="0.35">
      <c r="B3" s="105"/>
      <c r="C3" s="107"/>
      <c r="D3" s="109"/>
      <c r="E3" s="49" t="s">
        <v>83</v>
      </c>
      <c r="F3" s="38" t="s">
        <v>6</v>
      </c>
      <c r="G3" s="38" t="s">
        <v>93</v>
      </c>
      <c r="H3" s="38" t="s">
        <v>0</v>
      </c>
      <c r="I3" s="38" t="s">
        <v>111</v>
      </c>
      <c r="J3" s="38" t="s">
        <v>112</v>
      </c>
      <c r="K3" s="43" t="s">
        <v>113</v>
      </c>
      <c r="L3" s="44" t="s">
        <v>32</v>
      </c>
      <c r="M3" s="38" t="s">
        <v>114</v>
      </c>
      <c r="N3" s="38" t="s">
        <v>115</v>
      </c>
      <c r="O3" s="38" t="s">
        <v>7</v>
      </c>
    </row>
    <row r="4" spans="2:15" ht="13" x14ac:dyDescent="0.35">
      <c r="B4" s="40" t="s">
        <v>84</v>
      </c>
      <c r="C4" s="25" t="s">
        <v>34</v>
      </c>
      <c r="D4" s="101">
        <v>0.31230000000000002</v>
      </c>
      <c r="E4" s="35">
        <v>19748</v>
      </c>
      <c r="F4" s="19">
        <v>17</v>
      </c>
      <c r="G4" s="15"/>
      <c r="H4" s="36">
        <f t="shared" ref="H4:H22" si="0">+E4*G4</f>
        <v>0</v>
      </c>
      <c r="I4" s="48"/>
      <c r="J4" s="36"/>
      <c r="K4" s="36"/>
      <c r="L4" s="36"/>
      <c r="M4" s="36"/>
      <c r="N4" s="17">
        <f t="shared" ref="N4:N22" si="1">+I4*J4*M4</f>
        <v>0</v>
      </c>
      <c r="O4" s="18" t="e">
        <f>+N4/$E$45</f>
        <v>#DIV/0!</v>
      </c>
    </row>
    <row r="5" spans="2:15" ht="13" x14ac:dyDescent="0.35">
      <c r="B5" s="41" t="s">
        <v>85</v>
      </c>
      <c r="C5" s="25" t="s">
        <v>34</v>
      </c>
      <c r="D5" s="102"/>
      <c r="E5" s="35">
        <v>32721</v>
      </c>
      <c r="F5" s="19">
        <v>12.5</v>
      </c>
      <c r="G5" s="15"/>
      <c r="H5" s="36">
        <f t="shared" si="0"/>
        <v>0</v>
      </c>
      <c r="I5" s="48"/>
      <c r="J5" s="36"/>
      <c r="K5" s="36"/>
      <c r="L5" s="36"/>
      <c r="M5" s="36"/>
      <c r="N5" s="17">
        <f t="shared" si="1"/>
        <v>0</v>
      </c>
      <c r="O5" s="18" t="e">
        <f t="shared" ref="O5:O22" si="2">+N5/$E$45</f>
        <v>#DIV/0!</v>
      </c>
    </row>
    <row r="6" spans="2:15" ht="13" x14ac:dyDescent="0.35">
      <c r="B6" s="41" t="s">
        <v>86</v>
      </c>
      <c r="C6" s="25" t="s">
        <v>34</v>
      </c>
      <c r="D6" s="102"/>
      <c r="E6" s="35">
        <v>63401</v>
      </c>
      <c r="F6" s="19">
        <v>8.5</v>
      </c>
      <c r="G6" s="15"/>
      <c r="H6" s="36">
        <f t="shared" si="0"/>
        <v>0</v>
      </c>
      <c r="I6" s="48"/>
      <c r="J6" s="36"/>
      <c r="K6" s="36"/>
      <c r="L6" s="36"/>
      <c r="M6" s="36"/>
      <c r="N6" s="17">
        <f t="shared" si="1"/>
        <v>0</v>
      </c>
      <c r="O6" s="18" t="e">
        <f t="shared" si="2"/>
        <v>#DIV/0!</v>
      </c>
    </row>
    <row r="7" spans="2:15" ht="13" x14ac:dyDescent="0.35">
      <c r="B7" s="41" t="s">
        <v>87</v>
      </c>
      <c r="C7" s="25" t="s">
        <v>34</v>
      </c>
      <c r="D7" s="102"/>
      <c r="E7" s="35">
        <v>174078</v>
      </c>
      <c r="F7" s="19">
        <v>5.5</v>
      </c>
      <c r="G7" s="15"/>
      <c r="H7" s="36">
        <f t="shared" si="0"/>
        <v>0</v>
      </c>
      <c r="I7" s="48"/>
      <c r="J7" s="36"/>
      <c r="K7" s="36"/>
      <c r="L7" s="36"/>
      <c r="M7" s="36"/>
      <c r="N7" s="17">
        <f t="shared" si="1"/>
        <v>0</v>
      </c>
      <c r="O7" s="18" t="e">
        <f t="shared" si="2"/>
        <v>#DIV/0!</v>
      </c>
    </row>
    <row r="8" spans="2:15" ht="13" x14ac:dyDescent="0.35">
      <c r="B8" s="41" t="s">
        <v>88</v>
      </c>
      <c r="C8" s="25" t="s">
        <v>34</v>
      </c>
      <c r="D8" s="102"/>
      <c r="E8" s="35">
        <v>133220</v>
      </c>
      <c r="F8" s="19">
        <v>11</v>
      </c>
      <c r="G8" s="16"/>
      <c r="H8" s="36">
        <f t="shared" si="0"/>
        <v>0</v>
      </c>
      <c r="I8" s="48"/>
      <c r="J8" s="36"/>
      <c r="K8" s="36"/>
      <c r="L8" s="36"/>
      <c r="M8" s="36"/>
      <c r="N8" s="17">
        <f t="shared" si="1"/>
        <v>0</v>
      </c>
      <c r="O8" s="18" t="e">
        <f t="shared" si="2"/>
        <v>#DIV/0!</v>
      </c>
    </row>
    <row r="9" spans="2:15" ht="13" x14ac:dyDescent="0.35">
      <c r="B9" s="41" t="s">
        <v>89</v>
      </c>
      <c r="C9" s="25" t="s">
        <v>34</v>
      </c>
      <c r="D9" s="102"/>
      <c r="E9" s="35">
        <v>7782</v>
      </c>
      <c r="F9" s="19">
        <v>7</v>
      </c>
      <c r="G9" s="16"/>
      <c r="H9" s="36">
        <f t="shared" si="0"/>
        <v>0</v>
      </c>
      <c r="I9" s="48"/>
      <c r="J9" s="36"/>
      <c r="K9" s="36"/>
      <c r="L9" s="36"/>
      <c r="M9" s="36"/>
      <c r="N9" s="17">
        <f t="shared" si="1"/>
        <v>0</v>
      </c>
      <c r="O9" s="18" t="e">
        <f t="shared" si="2"/>
        <v>#DIV/0!</v>
      </c>
    </row>
    <row r="10" spans="2:15" ht="13" x14ac:dyDescent="0.35">
      <c r="B10" s="41" t="s">
        <v>90</v>
      </c>
      <c r="C10" s="25" t="s">
        <v>34</v>
      </c>
      <c r="D10" s="102"/>
      <c r="E10" s="35">
        <v>21249</v>
      </c>
      <c r="F10" s="19">
        <v>7</v>
      </c>
      <c r="G10" s="16"/>
      <c r="H10" s="36">
        <f t="shared" si="0"/>
        <v>0</v>
      </c>
      <c r="I10" s="48"/>
      <c r="J10" s="36"/>
      <c r="K10" s="36"/>
      <c r="L10" s="36"/>
      <c r="M10" s="36"/>
      <c r="N10" s="17">
        <f t="shared" si="1"/>
        <v>0</v>
      </c>
      <c r="O10" s="18" t="e">
        <f t="shared" si="2"/>
        <v>#DIV/0!</v>
      </c>
    </row>
    <row r="11" spans="2:15" ht="13" x14ac:dyDescent="0.35">
      <c r="B11" s="41" t="s">
        <v>91</v>
      </c>
      <c r="C11" s="25" t="s">
        <v>34</v>
      </c>
      <c r="D11" s="102"/>
      <c r="E11" s="35">
        <v>2000</v>
      </c>
      <c r="F11" s="19">
        <v>30</v>
      </c>
      <c r="G11" s="16"/>
      <c r="H11" s="36">
        <f t="shared" si="0"/>
        <v>0</v>
      </c>
      <c r="I11" s="48"/>
      <c r="J11" s="36"/>
      <c r="K11" s="36"/>
      <c r="L11" s="36"/>
      <c r="M11" s="36"/>
      <c r="N11" s="17">
        <f t="shared" si="1"/>
        <v>0</v>
      </c>
      <c r="O11" s="18" t="e">
        <f t="shared" si="2"/>
        <v>#DIV/0!</v>
      </c>
    </row>
    <row r="12" spans="2:15" ht="13" x14ac:dyDescent="0.35">
      <c r="B12" s="41" t="s">
        <v>92</v>
      </c>
      <c r="C12" s="25" t="s">
        <v>34</v>
      </c>
      <c r="D12" s="102"/>
      <c r="E12" s="35">
        <v>14679517</v>
      </c>
      <c r="F12" s="39">
        <v>0.1</v>
      </c>
      <c r="G12" s="46"/>
      <c r="H12" s="36">
        <f t="shared" si="0"/>
        <v>0</v>
      </c>
      <c r="I12" s="48"/>
      <c r="J12" s="36"/>
      <c r="K12" s="36"/>
      <c r="L12" s="36"/>
      <c r="M12" s="36"/>
      <c r="N12" s="17">
        <f t="shared" si="1"/>
        <v>0</v>
      </c>
      <c r="O12" s="18" t="e">
        <f t="shared" si="2"/>
        <v>#DIV/0!</v>
      </c>
    </row>
    <row r="13" spans="2:15" ht="13" x14ac:dyDescent="0.35">
      <c r="B13" s="41" t="s">
        <v>94</v>
      </c>
      <c r="C13" s="25" t="s">
        <v>34</v>
      </c>
      <c r="D13" s="102"/>
      <c r="E13" s="35">
        <v>72</v>
      </c>
      <c r="F13" s="19">
        <v>3500</v>
      </c>
      <c r="G13" s="16"/>
      <c r="H13" s="36">
        <f t="shared" si="0"/>
        <v>0</v>
      </c>
      <c r="I13" s="48"/>
      <c r="J13" s="36"/>
      <c r="K13" s="36"/>
      <c r="L13" s="36"/>
      <c r="M13" s="36"/>
      <c r="N13" s="17">
        <f t="shared" si="1"/>
        <v>0</v>
      </c>
      <c r="O13" s="18" t="e">
        <f t="shared" si="2"/>
        <v>#DIV/0!</v>
      </c>
    </row>
    <row r="14" spans="2:15" ht="13" x14ac:dyDescent="0.35">
      <c r="B14" s="41" t="s">
        <v>100</v>
      </c>
      <c r="C14" s="25" t="s">
        <v>34</v>
      </c>
      <c r="D14" s="102"/>
      <c r="E14" s="35">
        <v>45</v>
      </c>
      <c r="F14" s="19">
        <v>1000</v>
      </c>
      <c r="G14" s="16"/>
      <c r="H14" s="36">
        <f t="shared" si="0"/>
        <v>0</v>
      </c>
      <c r="I14" s="48"/>
      <c r="J14" s="36"/>
      <c r="K14" s="36"/>
      <c r="L14" s="36"/>
      <c r="M14" s="36"/>
      <c r="N14" s="17">
        <f t="shared" si="1"/>
        <v>0</v>
      </c>
      <c r="O14" s="18" t="e">
        <f t="shared" si="2"/>
        <v>#DIV/0!</v>
      </c>
    </row>
    <row r="15" spans="2:15" ht="13" x14ac:dyDescent="0.35">
      <c r="B15" s="41" t="s">
        <v>104</v>
      </c>
      <c r="C15" s="25" t="s">
        <v>34</v>
      </c>
      <c r="D15" s="102"/>
      <c r="E15" s="35">
        <v>13</v>
      </c>
      <c r="F15" s="19">
        <v>1600</v>
      </c>
      <c r="G15" s="16"/>
      <c r="H15" s="36">
        <f t="shared" si="0"/>
        <v>0</v>
      </c>
      <c r="I15" s="48"/>
      <c r="J15" s="36"/>
      <c r="K15" s="36"/>
      <c r="L15" s="36"/>
      <c r="M15" s="36"/>
      <c r="N15" s="17">
        <f t="shared" si="1"/>
        <v>0</v>
      </c>
      <c r="O15" s="18" t="e">
        <f t="shared" si="2"/>
        <v>#DIV/0!</v>
      </c>
    </row>
    <row r="16" spans="2:15" ht="13" x14ac:dyDescent="0.35">
      <c r="B16" s="41" t="s">
        <v>101</v>
      </c>
      <c r="C16" s="25" t="s">
        <v>34</v>
      </c>
      <c r="D16" s="103"/>
      <c r="E16" s="35">
        <v>13</v>
      </c>
      <c r="F16" s="19">
        <v>2000</v>
      </c>
      <c r="G16" s="16"/>
      <c r="H16" s="36">
        <f t="shared" si="0"/>
        <v>0</v>
      </c>
      <c r="I16" s="48"/>
      <c r="J16" s="36"/>
      <c r="K16" s="36"/>
      <c r="L16" s="36"/>
      <c r="M16" s="36"/>
      <c r="N16" s="17">
        <f t="shared" si="1"/>
        <v>0</v>
      </c>
      <c r="O16" s="18" t="e">
        <f t="shared" si="2"/>
        <v>#DIV/0!</v>
      </c>
    </row>
    <row r="17" spans="2:17" ht="13" x14ac:dyDescent="0.35">
      <c r="B17" s="41" t="s">
        <v>95</v>
      </c>
      <c r="C17" s="25" t="s">
        <v>99</v>
      </c>
      <c r="D17" s="42"/>
      <c r="E17" s="35">
        <v>6</v>
      </c>
      <c r="F17" s="19">
        <v>3500</v>
      </c>
      <c r="G17" s="16"/>
      <c r="H17" s="36">
        <f t="shared" si="0"/>
        <v>0</v>
      </c>
      <c r="I17" s="48"/>
      <c r="J17" s="36"/>
      <c r="K17" s="36"/>
      <c r="L17" s="36"/>
      <c r="M17" s="36"/>
      <c r="N17" s="17">
        <f t="shared" si="1"/>
        <v>0</v>
      </c>
      <c r="O17" s="18" t="e">
        <f t="shared" si="2"/>
        <v>#DIV/0!</v>
      </c>
    </row>
    <row r="18" spans="2:17" ht="13" x14ac:dyDescent="0.35">
      <c r="B18" s="41" t="s">
        <v>96</v>
      </c>
      <c r="C18" s="25" t="s">
        <v>99</v>
      </c>
      <c r="D18" s="42"/>
      <c r="E18" s="35">
        <v>15</v>
      </c>
      <c r="F18" s="19">
        <v>6500</v>
      </c>
      <c r="G18" s="16"/>
      <c r="H18" s="36">
        <f t="shared" si="0"/>
        <v>0</v>
      </c>
      <c r="I18" s="48"/>
      <c r="J18" s="36"/>
      <c r="K18" s="36"/>
      <c r="L18" s="36"/>
      <c r="M18" s="36"/>
      <c r="N18" s="17">
        <f t="shared" si="1"/>
        <v>0</v>
      </c>
      <c r="O18" s="18" t="e">
        <f t="shared" si="2"/>
        <v>#DIV/0!</v>
      </c>
    </row>
    <row r="19" spans="2:17" ht="13" x14ac:dyDescent="0.35">
      <c r="B19" s="41" t="s">
        <v>97</v>
      </c>
      <c r="C19" s="25" t="s">
        <v>99</v>
      </c>
      <c r="D19" s="42"/>
      <c r="E19" s="35">
        <v>3869</v>
      </c>
      <c r="F19" s="19">
        <v>3</v>
      </c>
      <c r="G19" s="16"/>
      <c r="H19" s="36">
        <f t="shared" si="0"/>
        <v>0</v>
      </c>
      <c r="I19" s="48"/>
      <c r="J19" s="36"/>
      <c r="K19" s="36"/>
      <c r="L19" s="36"/>
      <c r="M19" s="36"/>
      <c r="N19" s="17">
        <f t="shared" si="1"/>
        <v>0</v>
      </c>
      <c r="O19" s="18" t="e">
        <f t="shared" si="2"/>
        <v>#DIV/0!</v>
      </c>
    </row>
    <row r="20" spans="2:17" ht="13" x14ac:dyDescent="0.35">
      <c r="B20" s="41" t="s">
        <v>98</v>
      </c>
      <c r="C20" s="25" t="s">
        <v>99</v>
      </c>
      <c r="D20" s="42"/>
      <c r="E20" s="35">
        <v>4253</v>
      </c>
      <c r="F20" s="19">
        <v>9</v>
      </c>
      <c r="G20" s="16"/>
      <c r="H20" s="36">
        <f t="shared" si="0"/>
        <v>0</v>
      </c>
      <c r="I20" s="48"/>
      <c r="J20" s="36"/>
      <c r="K20" s="36"/>
      <c r="L20" s="36"/>
      <c r="M20" s="36"/>
      <c r="N20" s="17">
        <f t="shared" si="1"/>
        <v>0</v>
      </c>
      <c r="O20" s="18" t="e">
        <f t="shared" si="2"/>
        <v>#DIV/0!</v>
      </c>
    </row>
    <row r="21" spans="2:17" ht="13" x14ac:dyDescent="0.35">
      <c r="B21" s="41" t="s">
        <v>102</v>
      </c>
      <c r="C21" s="25" t="s">
        <v>99</v>
      </c>
      <c r="D21" s="42"/>
      <c r="E21" s="35">
        <v>2520</v>
      </c>
      <c r="F21" s="19">
        <v>320</v>
      </c>
      <c r="G21" s="16"/>
      <c r="H21" s="36">
        <f t="shared" si="0"/>
        <v>0</v>
      </c>
      <c r="I21" s="48"/>
      <c r="J21" s="36"/>
      <c r="K21" s="36"/>
      <c r="L21" s="36"/>
      <c r="M21" s="36"/>
      <c r="N21" s="17">
        <f t="shared" si="1"/>
        <v>0</v>
      </c>
      <c r="O21" s="18" t="e">
        <f t="shared" si="2"/>
        <v>#DIV/0!</v>
      </c>
    </row>
    <row r="22" spans="2:17" ht="13" x14ac:dyDescent="0.35">
      <c r="B22" s="41" t="s">
        <v>103</v>
      </c>
      <c r="C22" s="25" t="s">
        <v>99</v>
      </c>
      <c r="D22" s="42"/>
      <c r="E22" s="35">
        <v>396</v>
      </c>
      <c r="F22" s="19">
        <v>500</v>
      </c>
      <c r="G22" s="16"/>
      <c r="H22" s="36">
        <f t="shared" si="0"/>
        <v>0</v>
      </c>
      <c r="I22" s="48"/>
      <c r="J22" s="36"/>
      <c r="K22" s="36"/>
      <c r="L22" s="36"/>
      <c r="M22" s="36"/>
      <c r="N22" s="17">
        <f t="shared" si="1"/>
        <v>0</v>
      </c>
      <c r="O22" s="18" t="e">
        <f t="shared" si="2"/>
        <v>#DIV/0!</v>
      </c>
    </row>
    <row r="23" spans="2:17" ht="13" x14ac:dyDescent="0.35">
      <c r="B23" s="50" t="s">
        <v>35</v>
      </c>
      <c r="C23" s="52"/>
      <c r="D23" s="52"/>
      <c r="E23" s="52"/>
      <c r="F23" s="52"/>
      <c r="G23" s="52"/>
      <c r="H23" s="52"/>
      <c r="I23" s="52"/>
      <c r="J23" s="52"/>
      <c r="K23" s="52"/>
      <c r="L23" s="52"/>
      <c r="M23" s="52"/>
      <c r="N23" s="51">
        <f>+SUM(N4:N16)*D4</f>
        <v>0</v>
      </c>
      <c r="O23" s="45"/>
      <c r="Q23" s="47"/>
    </row>
    <row r="24" spans="2:17" ht="13" x14ac:dyDescent="0.35">
      <c r="B24" s="10" t="s">
        <v>5</v>
      </c>
      <c r="C24" s="52"/>
      <c r="D24" s="52"/>
      <c r="E24" s="53"/>
      <c r="F24" s="54">
        <f>+(E4*F4)+(E5*F5)+(E6*F6)+(E7*F7)+(E8*F8)+(E9*F9)+(E10*F10)+(E11*F11)+(E12*F12)+(E13*F13)+(E14*F14)+(E15*F15)+(E16*F16)+(E17*F17)+(E18*F18)+(E19*F19)+(E20*F20)+(E21*F21)+(E22*F22)</f>
        <v>6954238.7000000002</v>
      </c>
      <c r="G24" s="52"/>
      <c r="H24" s="14">
        <f>SUM(H4:H22)</f>
        <v>0</v>
      </c>
      <c r="I24" s="52"/>
      <c r="J24" s="52"/>
      <c r="K24" s="52"/>
      <c r="L24" s="52"/>
      <c r="M24" s="52"/>
      <c r="N24" s="55">
        <f>SUM(N4:N22)</f>
        <v>0</v>
      </c>
      <c r="O24" s="45"/>
    </row>
    <row r="25" spans="2:17" ht="13" x14ac:dyDescent="0.35">
      <c r="B25" s="13" t="s">
        <v>9</v>
      </c>
      <c r="C25" s="95"/>
      <c r="D25" s="95"/>
      <c r="E25" s="95"/>
      <c r="F25" s="95"/>
      <c r="G25" s="95"/>
      <c r="H25" s="95"/>
      <c r="I25" s="95"/>
      <c r="J25" s="95"/>
      <c r="K25" s="95"/>
      <c r="L25" s="95"/>
      <c r="M25" s="95"/>
      <c r="N25" s="95"/>
      <c r="O25" s="95"/>
    </row>
    <row r="26" spans="2:17" ht="23" customHeight="1" x14ac:dyDescent="0.35">
      <c r="B26" s="96" t="s">
        <v>116</v>
      </c>
      <c r="C26" s="97"/>
      <c r="D26" s="97"/>
      <c r="E26" s="97"/>
      <c r="F26" s="97"/>
      <c r="G26" s="97"/>
      <c r="H26" s="97"/>
      <c r="I26" s="97"/>
      <c r="J26" s="97"/>
      <c r="K26" s="97"/>
      <c r="L26" s="97"/>
      <c r="M26" s="97"/>
      <c r="N26" s="97"/>
      <c r="O26" s="97"/>
    </row>
    <row r="29" spans="2:17" ht="22.75" customHeight="1" x14ac:dyDescent="0.35">
      <c r="B29" s="93" t="s">
        <v>36</v>
      </c>
      <c r="C29" s="93"/>
      <c r="D29" s="93"/>
      <c r="E29" s="94"/>
      <c r="F29" s="94"/>
      <c r="G29" s="94"/>
      <c r="H29" s="56"/>
      <c r="I29" s="56"/>
      <c r="J29" s="56"/>
      <c r="K29" s="56"/>
      <c r="L29" s="56"/>
      <c r="M29" s="56"/>
    </row>
    <row r="30" spans="2:17" ht="26" x14ac:dyDescent="0.35">
      <c r="B30" s="112" t="s">
        <v>8</v>
      </c>
      <c r="C30" s="112"/>
      <c r="D30" s="112"/>
      <c r="E30" s="37" t="s">
        <v>1</v>
      </c>
      <c r="F30" s="13" t="s">
        <v>7</v>
      </c>
      <c r="G30" s="13" t="s">
        <v>9</v>
      </c>
      <c r="H30" s="57"/>
      <c r="I30" s="57"/>
      <c r="J30" s="57"/>
      <c r="K30" s="57"/>
      <c r="L30" s="57"/>
      <c r="M30" s="57"/>
      <c r="N30" s="58"/>
    </row>
    <row r="31" spans="2:17" ht="13" x14ac:dyDescent="0.35">
      <c r="B31" s="91" t="s">
        <v>78</v>
      </c>
      <c r="C31" s="91"/>
      <c r="D31" s="91"/>
      <c r="E31" s="63"/>
      <c r="F31" s="18" t="e">
        <f>+E31/$E$45</f>
        <v>#DIV/0!</v>
      </c>
      <c r="G31" s="61"/>
      <c r="H31" s="59"/>
      <c r="I31" s="59"/>
      <c r="J31" s="59"/>
      <c r="K31" s="59"/>
      <c r="L31" s="59"/>
      <c r="M31" s="59"/>
    </row>
    <row r="32" spans="2:17" ht="13" x14ac:dyDescent="0.35">
      <c r="B32" s="91" t="s">
        <v>79</v>
      </c>
      <c r="C32" s="91"/>
      <c r="D32" s="91"/>
      <c r="E32" s="63"/>
      <c r="F32" s="18" t="e">
        <f t="shared" ref="F32:F39" si="3">+E32/$E$45</f>
        <v>#DIV/0!</v>
      </c>
      <c r="G32" s="61"/>
      <c r="H32" s="59"/>
      <c r="I32" s="59"/>
      <c r="J32" s="59"/>
      <c r="K32" s="59"/>
      <c r="L32" s="59"/>
      <c r="M32" s="59"/>
      <c r="N32" s="111"/>
    </row>
    <row r="33" spans="2:14" ht="13" customHeight="1" x14ac:dyDescent="0.35">
      <c r="B33" s="91" t="s">
        <v>80</v>
      </c>
      <c r="C33" s="91"/>
      <c r="D33" s="91"/>
      <c r="E33" s="63"/>
      <c r="F33" s="18" t="e">
        <f t="shared" si="3"/>
        <v>#DIV/0!</v>
      </c>
      <c r="G33" s="61"/>
      <c r="H33" s="59"/>
      <c r="I33" s="59"/>
      <c r="J33" s="59"/>
      <c r="K33" s="59"/>
      <c r="L33" s="59"/>
      <c r="M33" s="59"/>
      <c r="N33" s="111"/>
    </row>
    <row r="34" spans="2:14" ht="13" x14ac:dyDescent="0.35">
      <c r="B34" s="91" t="s">
        <v>81</v>
      </c>
      <c r="C34" s="91"/>
      <c r="D34" s="91"/>
      <c r="E34" s="63"/>
      <c r="F34" s="18" t="e">
        <f t="shared" si="3"/>
        <v>#DIV/0!</v>
      </c>
      <c r="G34" s="61"/>
      <c r="H34" s="59"/>
      <c r="I34" s="59"/>
      <c r="J34" s="59"/>
      <c r="K34" s="59"/>
      <c r="L34" s="59"/>
      <c r="M34" s="59"/>
      <c r="N34" s="111"/>
    </row>
    <row r="35" spans="2:14" ht="13" x14ac:dyDescent="0.35">
      <c r="B35" s="91" t="s">
        <v>82</v>
      </c>
      <c r="C35" s="91"/>
      <c r="D35" s="91"/>
      <c r="E35" s="63"/>
      <c r="F35" s="18" t="e">
        <f t="shared" si="3"/>
        <v>#DIV/0!</v>
      </c>
      <c r="G35" s="61"/>
      <c r="H35" s="59"/>
      <c r="I35" s="59"/>
      <c r="J35" s="59"/>
      <c r="K35" s="59"/>
      <c r="L35" s="59"/>
      <c r="M35" s="59"/>
    </row>
    <row r="36" spans="2:14" ht="13" x14ac:dyDescent="0.35">
      <c r="B36" s="91" t="s">
        <v>75</v>
      </c>
      <c r="C36" s="91"/>
      <c r="D36" s="91"/>
      <c r="E36" s="63"/>
      <c r="F36" s="18" t="e">
        <f t="shared" si="3"/>
        <v>#DIV/0!</v>
      </c>
      <c r="G36" s="61"/>
      <c r="H36" s="59"/>
      <c r="I36" s="59"/>
      <c r="J36" s="59"/>
      <c r="K36" s="59"/>
      <c r="L36" s="59"/>
      <c r="M36" s="59"/>
    </row>
    <row r="37" spans="2:14" ht="13" x14ac:dyDescent="0.35">
      <c r="B37" s="91" t="s">
        <v>73</v>
      </c>
      <c r="C37" s="91"/>
      <c r="D37" s="91"/>
      <c r="E37" s="63"/>
      <c r="F37" s="18" t="e">
        <f t="shared" si="3"/>
        <v>#DIV/0!</v>
      </c>
      <c r="G37" s="61"/>
      <c r="H37" s="59"/>
      <c r="I37" s="59"/>
      <c r="J37" s="59"/>
      <c r="K37" s="59"/>
      <c r="L37" s="59"/>
      <c r="M37" s="59"/>
    </row>
    <row r="38" spans="2:14" ht="13" x14ac:dyDescent="0.35">
      <c r="B38" s="91" t="s">
        <v>74</v>
      </c>
      <c r="C38" s="91"/>
      <c r="D38" s="91"/>
      <c r="E38" s="63"/>
      <c r="F38" s="18" t="e">
        <f t="shared" si="3"/>
        <v>#DIV/0!</v>
      </c>
      <c r="G38" s="61"/>
      <c r="H38" s="59"/>
      <c r="I38" s="59"/>
      <c r="J38" s="59"/>
      <c r="K38" s="59"/>
      <c r="L38" s="59"/>
      <c r="M38" s="59"/>
    </row>
    <row r="39" spans="2:14" ht="13" x14ac:dyDescent="0.35">
      <c r="B39" s="91" t="s">
        <v>110</v>
      </c>
      <c r="C39" s="91"/>
      <c r="D39" s="91"/>
      <c r="E39" s="63"/>
      <c r="F39" s="18" t="e">
        <f t="shared" si="3"/>
        <v>#DIV/0!</v>
      </c>
      <c r="G39" s="61"/>
      <c r="H39" s="59"/>
      <c r="I39" s="59"/>
      <c r="J39" s="59"/>
      <c r="K39" s="59"/>
      <c r="L39" s="59"/>
      <c r="M39" s="59"/>
    </row>
    <row r="40" spans="2:14" ht="13" x14ac:dyDescent="0.35">
      <c r="B40" s="92" t="s">
        <v>5</v>
      </c>
      <c r="C40" s="92"/>
      <c r="D40" s="92"/>
      <c r="E40" s="64">
        <f>SUM(E31:E39)</f>
        <v>0</v>
      </c>
      <c r="F40" s="20"/>
      <c r="G40" s="62"/>
      <c r="H40" s="60"/>
      <c r="I40" s="60"/>
      <c r="J40" s="60"/>
      <c r="K40" s="60"/>
      <c r="L40" s="60"/>
      <c r="M40" s="60"/>
    </row>
    <row r="43" spans="2:14" ht="22.75" customHeight="1" x14ac:dyDescent="0.35">
      <c r="B43" s="110" t="s">
        <v>10</v>
      </c>
      <c r="C43" s="110"/>
      <c r="D43" s="110"/>
      <c r="E43" s="110"/>
      <c r="F43" s="110"/>
    </row>
    <row r="44" spans="2:14" ht="14.5" x14ac:dyDescent="0.35">
      <c r="B44" s="21" t="s">
        <v>11</v>
      </c>
      <c r="C44" s="28"/>
      <c r="D44" s="28"/>
      <c r="E44" s="22">
        <f>+H24</f>
        <v>0</v>
      </c>
      <c r="F44" s="66"/>
    </row>
    <row r="45" spans="2:14" ht="14.5" x14ac:dyDescent="0.35">
      <c r="B45" s="21" t="s">
        <v>12</v>
      </c>
      <c r="C45" s="26"/>
      <c r="D45" s="26"/>
      <c r="E45" s="22">
        <f>+N24+E40</f>
        <v>0</v>
      </c>
      <c r="F45" s="23" t="e">
        <f>E45/$E$44</f>
        <v>#DIV/0!</v>
      </c>
    </row>
    <row r="46" spans="2:14" ht="14.5" x14ac:dyDescent="0.35">
      <c r="B46" s="21" t="s">
        <v>13</v>
      </c>
      <c r="C46" s="21"/>
      <c r="D46" s="21"/>
      <c r="E46" s="22">
        <f>E44-E45</f>
        <v>0</v>
      </c>
      <c r="F46" s="23" t="e">
        <f>E46/$E$44</f>
        <v>#DIV/0!</v>
      </c>
    </row>
    <row r="47" spans="2:14" ht="14.5" x14ac:dyDescent="0.35">
      <c r="B47" s="24"/>
      <c r="C47" s="24"/>
      <c r="D47" s="24"/>
      <c r="E47" s="24"/>
      <c r="F47" s="24"/>
    </row>
    <row r="48" spans="2:14" ht="14.5" x14ac:dyDescent="0.35">
      <c r="B48" s="21" t="s">
        <v>37</v>
      </c>
      <c r="C48" s="27"/>
      <c r="D48" s="27"/>
      <c r="E48" s="22">
        <f>+N23</f>
        <v>0</v>
      </c>
      <c r="F48" s="65"/>
    </row>
  </sheetData>
  <mergeCells count="23">
    <mergeCell ref="B43:F43"/>
    <mergeCell ref="N32:N34"/>
    <mergeCell ref="B29:G29"/>
    <mergeCell ref="B30:D30"/>
    <mergeCell ref="B31:D31"/>
    <mergeCell ref="B32:D32"/>
    <mergeCell ref="B33:D33"/>
    <mergeCell ref="B34:D34"/>
    <mergeCell ref="B35:D35"/>
    <mergeCell ref="B36:D36"/>
    <mergeCell ref="B37:D37"/>
    <mergeCell ref="B38:D38"/>
    <mergeCell ref="B39:D39"/>
    <mergeCell ref="B40:D40"/>
    <mergeCell ref="B1:O1"/>
    <mergeCell ref="C25:O25"/>
    <mergeCell ref="B26:O26"/>
    <mergeCell ref="E2:H2"/>
    <mergeCell ref="D4:D16"/>
    <mergeCell ref="B2:B3"/>
    <mergeCell ref="C2:C3"/>
    <mergeCell ref="D2:D3"/>
    <mergeCell ref="I2:O2"/>
  </mergeCells>
  <phoneticPr fontId="17" type="noConversion"/>
  <pageMargins left="0.70866141732283472" right="0.70866141732283472" top="0.74803149606299213" bottom="0.74803149606299213" header="0.31496062992125984" footer="0.31496062992125984"/>
  <pageSetup paperSize="8" scale="70" orientation="landscape" r:id="rId1"/>
  <headerFooter>
    <oddHeader>&amp;LID 2767 - Servizi di gestione delle trasferte di lavoro per le Pubbliche Amministrazioni  - Edizione 5 - Appendice B Allegato 6</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48"/>
  <sheetViews>
    <sheetView zoomScale="80" zoomScaleNormal="80" workbookViewId="0"/>
  </sheetViews>
  <sheetFormatPr defaultRowHeight="14.5" x14ac:dyDescent="0.35"/>
  <cols>
    <col min="1" max="1" width="8.7265625" style="67"/>
    <col min="2" max="2" width="46.36328125" style="67" customWidth="1"/>
    <col min="3" max="16384" width="8.7265625" style="67"/>
  </cols>
  <sheetData>
    <row r="2" spans="2:17" ht="14.5" customHeight="1" x14ac:dyDescent="0.35">
      <c r="B2" s="115" t="s">
        <v>31</v>
      </c>
      <c r="C2" s="115"/>
      <c r="D2" s="115"/>
      <c r="E2" s="115"/>
      <c r="F2" s="69"/>
      <c r="G2" s="114" t="s">
        <v>77</v>
      </c>
      <c r="H2" s="114"/>
      <c r="I2" s="114"/>
      <c r="J2" s="114"/>
      <c r="K2" s="114"/>
      <c r="L2" s="114"/>
      <c r="M2" s="114"/>
      <c r="N2" s="114"/>
    </row>
    <row r="3" spans="2:17" x14ac:dyDescent="0.35">
      <c r="B3" s="6" t="s">
        <v>3</v>
      </c>
      <c r="C3" s="70"/>
      <c r="D3" s="70"/>
      <c r="E3" s="70"/>
      <c r="F3" s="69"/>
      <c r="G3" s="114"/>
      <c r="H3" s="114"/>
      <c r="I3" s="114"/>
      <c r="J3" s="114"/>
      <c r="K3" s="114"/>
      <c r="L3" s="114"/>
      <c r="M3" s="114"/>
      <c r="N3" s="114"/>
    </row>
    <row r="4" spans="2:17" x14ac:dyDescent="0.35">
      <c r="B4" s="6" t="s">
        <v>4</v>
      </c>
      <c r="C4" s="70"/>
      <c r="D4" s="70"/>
      <c r="E4" s="70"/>
      <c r="F4" s="69"/>
      <c r="G4" s="114"/>
      <c r="H4" s="114"/>
      <c r="I4" s="114"/>
      <c r="J4" s="114"/>
      <c r="K4" s="114"/>
      <c r="L4" s="114"/>
      <c r="M4" s="114"/>
      <c r="N4" s="114"/>
    </row>
    <row r="5" spans="2:17" x14ac:dyDescent="0.35">
      <c r="B5" s="6" t="s">
        <v>2</v>
      </c>
      <c r="C5" s="71"/>
      <c r="D5" s="71"/>
      <c r="E5" s="71"/>
      <c r="F5" s="69"/>
      <c r="G5" s="114"/>
      <c r="H5" s="114"/>
      <c r="I5" s="114"/>
      <c r="J5" s="114"/>
      <c r="K5" s="114"/>
      <c r="L5" s="114"/>
      <c r="M5" s="114"/>
      <c r="N5" s="114"/>
    </row>
    <row r="6" spans="2:17" ht="4" customHeight="1" x14ac:dyDescent="0.35">
      <c r="B6" s="7"/>
      <c r="C6" s="8"/>
      <c r="D6" s="8"/>
      <c r="E6" s="8"/>
      <c r="F6" s="69"/>
      <c r="G6" s="114"/>
      <c r="H6" s="114"/>
      <c r="I6" s="114"/>
      <c r="J6" s="114"/>
      <c r="K6" s="114"/>
      <c r="L6" s="114"/>
      <c r="M6" s="114"/>
      <c r="N6" s="114"/>
    </row>
    <row r="7" spans="2:17" ht="14.5" customHeight="1" x14ac:dyDescent="0.35">
      <c r="B7" s="116" t="s">
        <v>17</v>
      </c>
      <c r="C7" s="116"/>
      <c r="D7" s="116"/>
      <c r="E7" s="116"/>
      <c r="F7" s="69"/>
      <c r="G7" s="114"/>
      <c r="H7" s="114"/>
      <c r="I7" s="114"/>
      <c r="J7" s="114"/>
      <c r="K7" s="114"/>
      <c r="L7" s="114"/>
      <c r="M7" s="114"/>
      <c r="N7" s="114"/>
      <c r="O7" s="72"/>
      <c r="P7" s="72"/>
      <c r="Q7" s="72"/>
    </row>
    <row r="8" spans="2:17" ht="14.5" customHeight="1" x14ac:dyDescent="0.35">
      <c r="B8" s="9" t="s">
        <v>51</v>
      </c>
      <c r="C8" s="73"/>
      <c r="D8" s="73"/>
      <c r="E8" s="73"/>
      <c r="F8" s="69"/>
      <c r="G8" s="114"/>
      <c r="H8" s="114"/>
      <c r="I8" s="114"/>
      <c r="J8" s="114"/>
      <c r="K8" s="114"/>
      <c r="L8" s="114"/>
      <c r="M8" s="114"/>
      <c r="N8" s="114"/>
    </row>
    <row r="9" spans="2:17" x14ac:dyDescent="0.35">
      <c r="B9" s="9" t="s">
        <v>52</v>
      </c>
      <c r="C9" s="73"/>
      <c r="D9" s="73"/>
      <c r="E9" s="73"/>
      <c r="F9" s="69"/>
      <c r="G9" s="114"/>
      <c r="H9" s="114"/>
      <c r="I9" s="114"/>
      <c r="J9" s="114"/>
      <c r="K9" s="114"/>
      <c r="L9" s="114"/>
      <c r="M9" s="114"/>
      <c r="N9" s="114"/>
    </row>
    <row r="10" spans="2:17" x14ac:dyDescent="0.35">
      <c r="B10" s="9" t="s">
        <v>53</v>
      </c>
      <c r="C10" s="73"/>
      <c r="D10" s="73"/>
      <c r="E10" s="73"/>
      <c r="F10" s="69"/>
      <c r="G10" s="114"/>
      <c r="H10" s="114"/>
      <c r="I10" s="114"/>
      <c r="J10" s="114"/>
      <c r="K10" s="114"/>
      <c r="L10" s="114"/>
      <c r="M10" s="114"/>
      <c r="N10" s="114"/>
    </row>
    <row r="11" spans="2:17" x14ac:dyDescent="0.35">
      <c r="B11" s="9" t="s">
        <v>54</v>
      </c>
      <c r="C11" s="73"/>
      <c r="D11" s="73"/>
      <c r="E11" s="73"/>
      <c r="F11" s="69"/>
      <c r="G11" s="114"/>
      <c r="H11" s="114"/>
      <c r="I11" s="114"/>
      <c r="J11" s="114"/>
      <c r="K11" s="114"/>
      <c r="L11" s="114"/>
      <c r="M11" s="114"/>
      <c r="N11" s="114"/>
    </row>
    <row r="12" spans="2:17" x14ac:dyDescent="0.35">
      <c r="B12" s="11" t="s">
        <v>21</v>
      </c>
      <c r="C12" s="29">
        <f>SUM(C8:C11)</f>
        <v>0</v>
      </c>
      <c r="D12" s="29">
        <f t="shared" ref="D12:E12" si="0">SUM(D8:D11)</f>
        <v>0</v>
      </c>
      <c r="E12" s="29">
        <f t="shared" si="0"/>
        <v>0</v>
      </c>
      <c r="F12" s="69"/>
      <c r="G12" s="114"/>
      <c r="H12" s="114"/>
      <c r="I12" s="114"/>
      <c r="J12" s="114"/>
      <c r="K12" s="114"/>
      <c r="L12" s="114"/>
      <c r="M12" s="114"/>
      <c r="N12" s="114"/>
    </row>
    <row r="13" spans="2:17" x14ac:dyDescent="0.35">
      <c r="B13" s="116" t="s">
        <v>18</v>
      </c>
      <c r="C13" s="116"/>
      <c r="D13" s="116"/>
      <c r="E13" s="116"/>
      <c r="F13" s="69"/>
      <c r="G13" s="114"/>
      <c r="H13" s="114"/>
      <c r="I13" s="114"/>
      <c r="J13" s="114"/>
      <c r="K13" s="114"/>
      <c r="L13" s="114"/>
      <c r="M13" s="114"/>
      <c r="N13" s="114"/>
    </row>
    <row r="14" spans="2:17" x14ac:dyDescent="0.35">
      <c r="B14" s="9" t="s">
        <v>22</v>
      </c>
      <c r="C14" s="73"/>
      <c r="D14" s="73"/>
      <c r="E14" s="73"/>
      <c r="F14" s="69"/>
      <c r="G14" s="114"/>
      <c r="H14" s="114"/>
      <c r="I14" s="114"/>
      <c r="J14" s="114"/>
      <c r="K14" s="114"/>
      <c r="L14" s="114"/>
      <c r="M14" s="114"/>
      <c r="N14" s="114"/>
    </row>
    <row r="15" spans="2:17" x14ac:dyDescent="0.35">
      <c r="B15" s="9" t="s">
        <v>55</v>
      </c>
      <c r="C15" s="73"/>
      <c r="D15" s="73"/>
      <c r="E15" s="73"/>
      <c r="F15" s="69"/>
      <c r="G15" s="114"/>
      <c r="H15" s="114"/>
      <c r="I15" s="114"/>
      <c r="J15" s="114"/>
      <c r="K15" s="114"/>
      <c r="L15" s="114"/>
      <c r="M15" s="114"/>
      <c r="N15" s="114"/>
    </row>
    <row r="16" spans="2:17" x14ac:dyDescent="0.35">
      <c r="B16" s="11" t="s">
        <v>25</v>
      </c>
      <c r="C16" s="29">
        <f>SUM(C14:C15)</f>
        <v>0</v>
      </c>
      <c r="D16" s="29">
        <f>SUM(D14:D15)</f>
        <v>0</v>
      </c>
      <c r="E16" s="29">
        <f>SUM(E14:E15)</f>
        <v>0</v>
      </c>
      <c r="F16" s="69"/>
    </row>
    <row r="17" spans="2:6" x14ac:dyDescent="0.35">
      <c r="B17" s="116" t="s">
        <v>19</v>
      </c>
      <c r="C17" s="116"/>
      <c r="D17" s="116"/>
      <c r="E17" s="116"/>
      <c r="F17" s="69"/>
    </row>
    <row r="18" spans="2:6" x14ac:dyDescent="0.35">
      <c r="B18" s="9" t="s">
        <v>56</v>
      </c>
      <c r="C18" s="73"/>
      <c r="D18" s="73"/>
      <c r="E18" s="73"/>
      <c r="F18" s="69"/>
    </row>
    <row r="19" spans="2:6" x14ac:dyDescent="0.35">
      <c r="B19" s="9" t="s">
        <v>57</v>
      </c>
      <c r="C19" s="73"/>
      <c r="D19" s="73"/>
      <c r="E19" s="73"/>
      <c r="F19" s="69"/>
    </row>
    <row r="20" spans="2:6" x14ac:dyDescent="0.35">
      <c r="B20" s="11" t="s">
        <v>26</v>
      </c>
      <c r="C20" s="29">
        <f>SUM(C18:C19)</f>
        <v>0</v>
      </c>
      <c r="D20" s="29">
        <f>SUM(D18:D19)</f>
        <v>0</v>
      </c>
      <c r="E20" s="29">
        <f>SUM(E18:E19)</f>
        <v>0</v>
      </c>
      <c r="F20" s="69"/>
    </row>
    <row r="21" spans="2:6" x14ac:dyDescent="0.35">
      <c r="B21" s="116" t="s">
        <v>20</v>
      </c>
      <c r="C21" s="116"/>
      <c r="D21" s="116"/>
      <c r="E21" s="116"/>
      <c r="F21" s="69"/>
    </row>
    <row r="22" spans="2:6" x14ac:dyDescent="0.35">
      <c r="B22" s="9" t="s">
        <v>23</v>
      </c>
      <c r="C22" s="73"/>
      <c r="D22" s="73"/>
      <c r="E22" s="73"/>
      <c r="F22" s="69"/>
    </row>
    <row r="23" spans="2:6" x14ac:dyDescent="0.35">
      <c r="B23" s="9" t="s">
        <v>58</v>
      </c>
      <c r="C23" s="73"/>
      <c r="D23" s="73"/>
      <c r="E23" s="73"/>
      <c r="F23" s="69"/>
    </row>
    <row r="24" spans="2:6" x14ac:dyDescent="0.35">
      <c r="B24" s="9" t="s">
        <v>59</v>
      </c>
      <c r="C24" s="73"/>
      <c r="D24" s="73"/>
      <c r="E24" s="73"/>
      <c r="F24" s="69"/>
    </row>
    <row r="25" spans="2:6" x14ac:dyDescent="0.35">
      <c r="B25" s="9" t="s">
        <v>60</v>
      </c>
      <c r="C25" s="73"/>
      <c r="D25" s="73"/>
      <c r="E25" s="73"/>
      <c r="F25" s="69"/>
    </row>
    <row r="26" spans="2:6" x14ac:dyDescent="0.35">
      <c r="B26" s="9" t="s">
        <v>61</v>
      </c>
      <c r="C26" s="73"/>
      <c r="D26" s="73"/>
      <c r="E26" s="73"/>
      <c r="F26" s="69"/>
    </row>
    <row r="27" spans="2:6" x14ac:dyDescent="0.35">
      <c r="B27" s="9" t="s">
        <v>62</v>
      </c>
      <c r="C27" s="73"/>
      <c r="D27" s="73"/>
      <c r="E27" s="73"/>
      <c r="F27" s="69"/>
    </row>
    <row r="28" spans="2:6" x14ac:dyDescent="0.35">
      <c r="B28" s="11" t="s">
        <v>27</v>
      </c>
      <c r="C28" s="29">
        <f>SUM(C22:C27)</f>
        <v>0</v>
      </c>
      <c r="D28" s="29">
        <f t="shared" ref="D28:E28" si="1">SUM(D22:D27)</f>
        <v>0</v>
      </c>
      <c r="E28" s="29">
        <f t="shared" si="1"/>
        <v>0</v>
      </c>
      <c r="F28" s="69"/>
    </row>
    <row r="29" spans="2:6" ht="4.5" customHeight="1" x14ac:dyDescent="0.35">
      <c r="B29" s="7"/>
      <c r="C29" s="8"/>
      <c r="D29" s="8"/>
      <c r="E29" s="8"/>
      <c r="F29" s="69"/>
    </row>
    <row r="30" spans="2:6" x14ac:dyDescent="0.35">
      <c r="B30" s="33" t="s">
        <v>43</v>
      </c>
      <c r="C30" s="29">
        <f>C16+C12</f>
        <v>0</v>
      </c>
      <c r="D30" s="29">
        <f>D16+D12</f>
        <v>0</v>
      </c>
      <c r="E30" s="29">
        <f>E16+E12</f>
        <v>0</v>
      </c>
      <c r="F30" s="69"/>
    </row>
    <row r="31" spans="2:6" x14ac:dyDescent="0.35">
      <c r="B31" s="33" t="s">
        <v>42</v>
      </c>
      <c r="C31" s="29">
        <f>C28+C20</f>
        <v>0</v>
      </c>
      <c r="D31" s="29">
        <f>D28+D20</f>
        <v>0</v>
      </c>
      <c r="E31" s="29">
        <f>E28+E20</f>
        <v>0</v>
      </c>
      <c r="F31" s="69"/>
    </row>
    <row r="32" spans="2:6" x14ac:dyDescent="0.35">
      <c r="B32" s="33" t="s">
        <v>46</v>
      </c>
      <c r="C32" s="29">
        <f>C31+C30</f>
        <v>0</v>
      </c>
      <c r="D32" s="29">
        <f t="shared" ref="D32:E32" si="2">D31+D30</f>
        <v>0</v>
      </c>
      <c r="E32" s="29">
        <f t="shared" si="2"/>
        <v>0</v>
      </c>
      <c r="F32" s="69"/>
    </row>
    <row r="33" spans="2:6" x14ac:dyDescent="0.35">
      <c r="B33" s="10" t="s">
        <v>44</v>
      </c>
      <c r="C33" s="31">
        <f t="shared" ref="C33:E35" si="3">C30/C$48</f>
        <v>0</v>
      </c>
      <c r="D33" s="31">
        <f t="shared" si="3"/>
        <v>0</v>
      </c>
      <c r="E33" s="31">
        <f t="shared" si="3"/>
        <v>0</v>
      </c>
      <c r="F33" s="69"/>
    </row>
    <row r="34" spans="2:6" x14ac:dyDescent="0.35">
      <c r="B34" s="10" t="s">
        <v>45</v>
      </c>
      <c r="C34" s="31">
        <f t="shared" si="3"/>
        <v>0</v>
      </c>
      <c r="D34" s="31">
        <f t="shared" si="3"/>
        <v>0</v>
      </c>
      <c r="E34" s="31">
        <f t="shared" si="3"/>
        <v>0</v>
      </c>
      <c r="F34" s="69"/>
    </row>
    <row r="35" spans="2:6" x14ac:dyDescent="0.35">
      <c r="B35" s="32" t="s">
        <v>24</v>
      </c>
      <c r="C35" s="31">
        <f t="shared" si="3"/>
        <v>0</v>
      </c>
      <c r="D35" s="31">
        <f t="shared" si="3"/>
        <v>0</v>
      </c>
      <c r="E35" s="31">
        <f t="shared" si="3"/>
        <v>0</v>
      </c>
      <c r="F35" s="69"/>
    </row>
    <row r="36" spans="2:6" x14ac:dyDescent="0.35">
      <c r="B36" s="69"/>
      <c r="C36" s="69"/>
      <c r="D36" s="69"/>
      <c r="E36" s="69"/>
      <c r="F36" s="69"/>
    </row>
    <row r="37" spans="2:6" x14ac:dyDescent="0.35">
      <c r="B37" s="113" t="s">
        <v>30</v>
      </c>
      <c r="C37" s="113"/>
      <c r="D37" s="113"/>
      <c r="E37" s="113"/>
    </row>
    <row r="38" spans="2:6" x14ac:dyDescent="0.35">
      <c r="B38" s="11" t="s">
        <v>63</v>
      </c>
      <c r="C38" s="74">
        <v>2088</v>
      </c>
      <c r="D38" s="74">
        <v>2088</v>
      </c>
      <c r="E38" s="74">
        <v>2088</v>
      </c>
    </row>
    <row r="39" spans="2:6" x14ac:dyDescent="0.35">
      <c r="B39" s="9" t="s">
        <v>64</v>
      </c>
      <c r="C39" s="74"/>
      <c r="D39" s="74"/>
      <c r="E39" s="74"/>
    </row>
    <row r="40" spans="2:6" x14ac:dyDescent="0.35">
      <c r="B40" s="34" t="s">
        <v>65</v>
      </c>
      <c r="C40" s="74">
        <v>160</v>
      </c>
      <c r="D40" s="74">
        <v>160</v>
      </c>
      <c r="E40" s="74">
        <v>160</v>
      </c>
    </row>
    <row r="41" spans="2:6" x14ac:dyDescent="0.35">
      <c r="B41" s="34" t="s">
        <v>66</v>
      </c>
      <c r="C41" s="74">
        <v>80</v>
      </c>
      <c r="D41" s="74">
        <v>80</v>
      </c>
      <c r="E41" s="74">
        <v>80</v>
      </c>
    </row>
    <row r="42" spans="2:6" x14ac:dyDescent="0.35">
      <c r="B42" s="34" t="s">
        <v>67</v>
      </c>
      <c r="C42" s="74">
        <v>104</v>
      </c>
      <c r="D42" s="74">
        <v>104</v>
      </c>
      <c r="E42" s="74">
        <v>104</v>
      </c>
    </row>
    <row r="43" spans="2:6" x14ac:dyDescent="0.35">
      <c r="B43" s="34" t="s">
        <v>68</v>
      </c>
      <c r="C43" s="74">
        <v>25</v>
      </c>
      <c r="D43" s="74">
        <v>25</v>
      </c>
      <c r="E43" s="74">
        <v>25</v>
      </c>
    </row>
    <row r="44" spans="2:6" x14ac:dyDescent="0.35">
      <c r="B44" s="34" t="s">
        <v>69</v>
      </c>
      <c r="C44" s="74">
        <v>103</v>
      </c>
      <c r="D44" s="74">
        <v>103</v>
      </c>
      <c r="E44" s="74">
        <v>103</v>
      </c>
    </row>
    <row r="45" spans="2:6" ht="26" x14ac:dyDescent="0.35">
      <c r="B45" s="34" t="s">
        <v>70</v>
      </c>
      <c r="C45" s="74">
        <v>8</v>
      </c>
      <c r="D45" s="74">
        <v>8</v>
      </c>
      <c r="E45" s="74">
        <v>8</v>
      </c>
    </row>
    <row r="46" spans="2:6" x14ac:dyDescent="0.35">
      <c r="B46" s="34" t="s">
        <v>71</v>
      </c>
      <c r="C46" s="74">
        <v>8</v>
      </c>
      <c r="D46" s="74">
        <v>8</v>
      </c>
      <c r="E46" s="74">
        <v>8</v>
      </c>
    </row>
    <row r="47" spans="2:6" x14ac:dyDescent="0.35">
      <c r="B47" s="11" t="s">
        <v>28</v>
      </c>
      <c r="C47" s="12">
        <f>SUM(C40:C46)</f>
        <v>488</v>
      </c>
      <c r="D47" s="12">
        <f t="shared" ref="D47:E47" si="4">SUM(D40:D46)</f>
        <v>488</v>
      </c>
      <c r="E47" s="12">
        <f t="shared" si="4"/>
        <v>488</v>
      </c>
    </row>
    <row r="48" spans="2:6" x14ac:dyDescent="0.35">
      <c r="B48" s="30" t="s">
        <v>29</v>
      </c>
      <c r="C48" s="12">
        <f>C38-C47</f>
        <v>1600</v>
      </c>
      <c r="D48" s="12">
        <f>D38-D47</f>
        <v>1600</v>
      </c>
      <c r="E48" s="12">
        <f>E38-E47</f>
        <v>1600</v>
      </c>
    </row>
  </sheetData>
  <mergeCells count="7">
    <mergeCell ref="B37:E37"/>
    <mergeCell ref="G2:N15"/>
    <mergeCell ref="B2:E2"/>
    <mergeCell ref="B7:E7"/>
    <mergeCell ref="B13:E13"/>
    <mergeCell ref="B17:E17"/>
    <mergeCell ref="B21:E21"/>
  </mergeCells>
  <pageMargins left="0.31496062992125984" right="0.31496062992125984" top="0.74803149606299213" bottom="0.74803149606299213" header="0.31496062992125984" footer="0.31496062992125984"/>
  <pageSetup paperSize="9" scale="60" orientation="portrait" r:id="rId1"/>
  <headerFooter>
    <oddHeader>&amp;LID 2767 - Servizi di gestione delle trasferte di lavoro per le Pubbliche Amministrazioni  - Edizione 5 - Appendice B Allegato 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Conto Economico</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Bonvissuto Valentina</cp:lastModifiedBy>
  <cp:lastPrinted>2024-09-19T09:32:30Z</cp:lastPrinted>
  <dcterms:created xsi:type="dcterms:W3CDTF">2021-02-25T11:20:16Z</dcterms:created>
  <dcterms:modified xsi:type="dcterms:W3CDTF">2024-09-19T10:01:14Z</dcterms:modified>
</cp:coreProperties>
</file>