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975" windowHeight="8610" tabRatio="518" activeTab="0"/>
  </bookViews>
  <sheets>
    <sheet name="Offerta AQ CC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<sst xmlns="http://schemas.openxmlformats.org/spreadsheetml/2006/main" count="198" uniqueCount="56">
  <si>
    <t>Q</t>
  </si>
  <si>
    <t>Pmedio minuto</t>
  </si>
  <si>
    <t>Pmedio x Q</t>
  </si>
  <si>
    <t>I° Livello - Fascia oraria 8.00 - 20.00 (lun - sab)</t>
  </si>
  <si>
    <t>Costo FTE/h (€)</t>
  </si>
  <si>
    <t>Presidio I° Livello - Fascia oraria 20.00 - 8.00 (lun - sab) +  domenica</t>
  </si>
  <si>
    <t>Campagna CATI</t>
  </si>
  <si>
    <t>Campagna CAWI (Mail)</t>
  </si>
  <si>
    <t>Campagna CAWI (Web)</t>
  </si>
  <si>
    <t>Campagna via Fax</t>
  </si>
  <si>
    <t>Campagna via SMS</t>
  </si>
  <si>
    <t>€/Contatto</t>
  </si>
  <si>
    <t>€/Mail</t>
  </si>
  <si>
    <t>€/Fax</t>
  </si>
  <si>
    <t>€/Risposta Form</t>
  </si>
  <si>
    <t>€/SMS</t>
  </si>
  <si>
    <t>PxQ</t>
  </si>
  <si>
    <t>Campagne Outbound</t>
  </si>
  <si>
    <t>1.500.000 - 1.999.999</t>
  </si>
  <si>
    <t>2.000.000 - 2.499.999</t>
  </si>
  <si>
    <t>Postazioni ASP</t>
  </si>
  <si>
    <t>€/mese/postazione</t>
  </si>
  <si>
    <t>100.000 - 119.999</t>
  </si>
  <si>
    <t>120.000 - 139.999</t>
  </si>
  <si>
    <t>220.000 - 279.999</t>
  </si>
  <si>
    <t>450.000 - 559.999</t>
  </si>
  <si>
    <t>560.000 - 719.999</t>
  </si>
  <si>
    <t>720.000 - 899.999</t>
  </si>
  <si>
    <t>900.000 - 1.079.999</t>
  </si>
  <si>
    <t>1.080.000 - 1.499.999</t>
  </si>
  <si>
    <t>2.500.000 - 3.499.999</t>
  </si>
  <si>
    <t>3.500.000 - 4.549.999</t>
  </si>
  <si>
    <t>6.500.000 - 10.999.999</t>
  </si>
  <si>
    <t>11.000.000 - 19.499.999</t>
  </si>
  <si>
    <t>140.000 - 159.999</t>
  </si>
  <si>
    <t>160.000 - 219.999</t>
  </si>
  <si>
    <t>280.000 - 359.999</t>
  </si>
  <si>
    <t>360.000 - 449.999</t>
  </si>
  <si>
    <t>Costo/minuto</t>
  </si>
  <si>
    <t>19.500.000 e superiore</t>
  </si>
  <si>
    <t>OPERATORI ESCLUSIVI</t>
  </si>
  <si>
    <t>OPERATORI CONDIVISI</t>
  </si>
  <si>
    <t>4.550.000 - 6.499.999</t>
  </si>
  <si>
    <t>SLA BRONZE
85% chiamate risposte in max 20"</t>
  </si>
  <si>
    <t>SLA SILVER
90% chiamate risposte in max 20"</t>
  </si>
  <si>
    <t>SLA GOLD
95% chiamate risposte in max 20"</t>
  </si>
  <si>
    <t>Totale Servizi Obbligatori</t>
  </si>
  <si>
    <t>Totale Servizi Opzionali</t>
  </si>
  <si>
    <t>Fasce dimensionali minuti/anno</t>
  </si>
  <si>
    <t xml:space="preserve">Totale Servizi (Obbligatori + Opzionali) </t>
  </si>
  <si>
    <t>Q [# ore FTE]</t>
  </si>
  <si>
    <t>Q [# Contatti Utili]</t>
  </si>
  <si>
    <t>Q [# mesi postazione]</t>
  </si>
  <si>
    <t>INSERIRE VALORI CON MASSIMO 3 CIFRE DECIMALI</t>
  </si>
  <si>
    <t>Con sfondo giallo le celle da compilare</t>
  </si>
  <si>
    <t>II° Livello - Fascia oraria 8.00 - 20.00 (lun - sab)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</si>
</sst>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0"/>
    <numFmt numFmtId="165" formatCode="&quot;€&quot;\ #,##0"/>
    <numFmt numFmtId="166" formatCode="[$-410]dddd\ d\ mmmm\ yyyy"/>
    <numFmt numFmtId="167" formatCode="h\.mm\.ss"/>
    <numFmt numFmtId="168" formatCode="&quot;€&quot;\ #,##0.00"/>
    <numFmt numFmtId="169" formatCode="_-* #,##0.0_-;\-* #,##0.0_-;_-* &quot;-&quot;??_-;_-@_-"/>
    <numFmt numFmtId="170" formatCode="_-* #,##0_-;\-* #,##0_-;_-* &quot;-&quot;??_-;_-@_-"/>
    <numFmt numFmtId="171" formatCode="0.0%"/>
    <numFmt numFmtId="172" formatCode="&quot;€&quot;\ #,##0.0000"/>
    <numFmt numFmtId="173" formatCode="&quot;€&quot;\ #,##0.00000"/>
    <numFmt numFmtId="174" formatCode="&quot;€&quot;\ #,##0.0000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€&quot;\ #,##0.0"/>
    <numFmt numFmtId="180" formatCode="0.00000"/>
    <numFmt numFmtId="181" formatCode="0.0000"/>
    <numFmt numFmtId="182" formatCode="0.000"/>
    <numFmt numFmtId="183" formatCode="0.0"/>
    <numFmt numFmtId="184" formatCode="&quot;€&quot;\ #,##0.0000000"/>
    <numFmt numFmtId="185" formatCode="_-* #,##0.000_-;\-* #,##0.000_-;_-* &quot;-&quot;??_-;_-@_-"/>
    <numFmt numFmtId="186" formatCode="0.000%"/>
    <numFmt numFmtId="187" formatCode="0.0000%"/>
    <numFmt numFmtId="188" formatCode="0.00000%"/>
    <numFmt numFmtId="189" formatCode="d/m/yy;@"/>
    <numFmt numFmtId="190" formatCode="[$-410]d\-mmm\-yy;@"/>
    <numFmt numFmtId="191" formatCode="0.0000000"/>
    <numFmt numFmtId="192" formatCode="0.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b/>
      <sz val="18"/>
      <color indexed="10"/>
      <name val="Calibri"/>
      <family val="2"/>
    </font>
    <font>
      <b/>
      <u val="single"/>
      <sz val="18"/>
      <color indexed="10"/>
      <name val="Calibri"/>
      <family val="2"/>
    </font>
    <font>
      <b/>
      <i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b/>
      <sz val="18"/>
      <color rgb="FFFF0000"/>
      <name val="Calibri"/>
      <family val="2"/>
    </font>
    <font>
      <b/>
      <u val="single"/>
      <sz val="18"/>
      <color rgb="FFFF0000"/>
      <name val="Calibri"/>
      <family val="2"/>
    </font>
    <font>
      <b/>
      <i/>
      <u val="single"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/>
      <protection/>
    </xf>
    <xf numFmtId="164" fontId="0" fillId="0" borderId="10" xfId="0" applyNumberFormat="1" applyBorder="1" applyAlignment="1" applyProtection="1">
      <alignment horizontal="center" vertical="center"/>
      <protection/>
    </xf>
    <xf numFmtId="170" fontId="0" fillId="0" borderId="10" xfId="45" applyNumberFormat="1" applyFont="1" applyBorder="1" applyAlignment="1" applyProtection="1">
      <alignment horizontal="center" vertical="center"/>
      <protection/>
    </xf>
    <xf numFmtId="10" fontId="0" fillId="0" borderId="0" xfId="50" applyNumberFormat="1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 horizontal="center" vertical="center"/>
      <protection/>
    </xf>
    <xf numFmtId="168" fontId="0" fillId="0" borderId="10" xfId="0" applyNumberFormat="1" applyBorder="1" applyAlignment="1" applyProtection="1">
      <alignment horizontal="center" vertical="center"/>
      <protection/>
    </xf>
    <xf numFmtId="170" fontId="0" fillId="0" borderId="0" xfId="0" applyNumberFormat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43" fontId="0" fillId="0" borderId="0" xfId="45" applyFont="1" applyFill="1" applyBorder="1" applyAlignment="1" applyProtection="1">
      <alignment horizontal="center" vertical="center"/>
      <protection/>
    </xf>
    <xf numFmtId="43" fontId="0" fillId="0" borderId="0" xfId="0" applyNumberFormat="1" applyAlignment="1" applyProtection="1">
      <alignment horizontal="center" vertical="center"/>
      <protection/>
    </xf>
    <xf numFmtId="168" fontId="0" fillId="0" borderId="10" xfId="0" applyNumberFormat="1" applyBorder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164" fontId="0" fillId="34" borderId="10" xfId="0" applyNumberFormat="1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/>
      <protection/>
    </xf>
    <xf numFmtId="0" fontId="50" fillId="34" borderId="12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165" fontId="51" fillId="0" borderId="12" xfId="0" applyNumberFormat="1" applyFont="1" applyBorder="1" applyAlignment="1" applyProtection="1">
      <alignment horizontal="center"/>
      <protection/>
    </xf>
    <xf numFmtId="165" fontId="51" fillId="0" borderId="11" xfId="0" applyNumberFormat="1" applyFont="1" applyBorder="1" applyAlignment="1" applyProtection="1">
      <alignment horizontal="center"/>
      <protection/>
    </xf>
    <xf numFmtId="165" fontId="52" fillId="0" borderId="12" xfId="0" applyNumberFormat="1" applyFont="1" applyBorder="1" applyAlignment="1" applyProtection="1">
      <alignment horizontal="center"/>
      <protection/>
    </xf>
    <xf numFmtId="165" fontId="52" fillId="0" borderId="11" xfId="0" applyNumberFormat="1" applyFont="1" applyBorder="1" applyAlignment="1" applyProtection="1">
      <alignment horizontal="center"/>
      <protection/>
    </xf>
    <xf numFmtId="0" fontId="51" fillId="33" borderId="12" xfId="0" applyFont="1" applyFill="1" applyBorder="1" applyAlignment="1" applyProtection="1">
      <alignment horizontal="left"/>
      <protection/>
    </xf>
    <xf numFmtId="0" fontId="51" fillId="33" borderId="11" xfId="0" applyFont="1" applyFill="1" applyBorder="1" applyAlignment="1" applyProtection="1">
      <alignment horizontal="left"/>
      <protection/>
    </xf>
    <xf numFmtId="0" fontId="53" fillId="33" borderId="12" xfId="0" applyFont="1" applyFill="1" applyBorder="1" applyAlignment="1" applyProtection="1">
      <alignment horizontal="center" wrapText="1"/>
      <protection/>
    </xf>
    <xf numFmtId="0" fontId="53" fillId="33" borderId="11" xfId="0" applyFont="1" applyFill="1" applyBorder="1" applyAlignment="1" applyProtection="1">
      <alignment horizontal="center" wrapText="1"/>
      <protection/>
    </xf>
    <xf numFmtId="0" fontId="54" fillId="35" borderId="10" xfId="0" applyFont="1" applyFill="1" applyBorder="1" applyAlignment="1" applyProtection="1">
      <alignment horizontal="center"/>
      <protection/>
    </xf>
    <xf numFmtId="0" fontId="54" fillId="35" borderId="10" xfId="0" applyFont="1" applyFill="1" applyBorder="1" applyAlignment="1" applyProtection="1">
      <alignment horizontal="center" wrapText="1"/>
      <protection/>
    </xf>
    <xf numFmtId="0" fontId="55" fillId="35" borderId="10" xfId="0" applyFont="1" applyFill="1" applyBorder="1" applyAlignment="1" applyProtection="1">
      <alignment horizontal="center"/>
      <protection/>
    </xf>
    <xf numFmtId="0" fontId="53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left" vertical="center" wrapText="1"/>
      <protection/>
    </xf>
    <xf numFmtId="0" fontId="0" fillId="33" borderId="16" xfId="0" applyFill="1" applyBorder="1" applyAlignment="1" applyProtection="1">
      <alignment horizontal="left" vertical="center"/>
      <protection/>
    </xf>
    <xf numFmtId="0" fontId="0" fillId="33" borderId="17" xfId="0" applyFill="1" applyBorder="1" applyAlignment="1" applyProtection="1">
      <alignment horizontal="left" vertical="center"/>
      <protection/>
    </xf>
    <xf numFmtId="0" fontId="0" fillId="33" borderId="18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 wrapText="1"/>
      <protection/>
    </xf>
    <xf numFmtId="0" fontId="0" fillId="33" borderId="20" xfId="0" applyFill="1" applyBorder="1" applyAlignment="1" applyProtection="1">
      <alignment horizontal="left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B3:AC71"/>
  <sheetViews>
    <sheetView showGridLines="0" tabSelected="1" zoomScale="80" zoomScaleNormal="80" zoomScalePageLayoutView="0" workbookViewId="0" topLeftCell="A1">
      <selection activeCell="D10" sqref="D10"/>
    </sheetView>
  </sheetViews>
  <sheetFormatPr defaultColWidth="9.140625" defaultRowHeight="15"/>
  <cols>
    <col min="1" max="1" width="1.421875" style="1" customWidth="1"/>
    <col min="2" max="2" width="23.8515625" style="1" bestFit="1" customWidth="1"/>
    <col min="3" max="3" width="20.421875" style="1" customWidth="1"/>
    <col min="4" max="4" width="22.8515625" style="1" bestFit="1" customWidth="1"/>
    <col min="5" max="10" width="17.140625" style="1" bestFit="1" customWidth="1"/>
    <col min="11" max="11" width="18.8515625" style="1" bestFit="1" customWidth="1"/>
    <col min="12" max="12" width="18.8515625" style="1" customWidth="1"/>
    <col min="13" max="15" width="20.57421875" style="1" bestFit="1" customWidth="1"/>
    <col min="16" max="20" width="20.57421875" style="1" customWidth="1"/>
    <col min="21" max="21" width="21.57421875" style="1" bestFit="1" customWidth="1"/>
    <col min="22" max="23" width="22.7109375" style="1" bestFit="1" customWidth="1"/>
    <col min="24" max="24" width="2.00390625" style="1" customWidth="1"/>
    <col min="25" max="25" width="15.28125" style="2" customWidth="1"/>
    <col min="26" max="26" width="16.00390625" style="2" customWidth="1"/>
    <col min="27" max="27" width="1.28515625" style="2" customWidth="1"/>
    <col min="28" max="28" width="18.140625" style="2" customWidth="1"/>
    <col min="29" max="16384" width="9.140625" style="1" customWidth="1"/>
  </cols>
  <sheetData>
    <row r="1" ht="8.25" customHeight="1"/>
    <row r="2" ht="11.25" customHeight="1"/>
    <row r="3" spans="2:3" ht="18.75">
      <c r="B3" s="24" t="s">
        <v>54</v>
      </c>
      <c r="C3" s="23"/>
    </row>
    <row r="4" spans="2:4" ht="25.5" customHeight="1">
      <c r="B4" s="21" t="s">
        <v>53</v>
      </c>
      <c r="C4" s="20"/>
      <c r="D4" s="20"/>
    </row>
    <row r="5" ht="4.5" customHeight="1"/>
    <row r="6" spans="2:28" ht="21">
      <c r="B6" s="36" t="s">
        <v>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2:28" ht="18.75">
      <c r="B7" s="37" t="s">
        <v>41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2:28" ht="15" customHeight="1">
      <c r="B8" s="45" t="s">
        <v>43</v>
      </c>
      <c r="C8" s="46"/>
      <c r="D8" s="40" t="s">
        <v>48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2"/>
      <c r="Y8" s="43" t="s">
        <v>1</v>
      </c>
      <c r="Z8" s="43" t="s">
        <v>0</v>
      </c>
      <c r="AB8" s="44" t="s">
        <v>2</v>
      </c>
    </row>
    <row r="9" spans="2:29" ht="15">
      <c r="B9" s="47"/>
      <c r="C9" s="48"/>
      <c r="D9" s="15" t="s">
        <v>22</v>
      </c>
      <c r="E9" s="15" t="s">
        <v>23</v>
      </c>
      <c r="F9" s="15" t="s">
        <v>34</v>
      </c>
      <c r="G9" s="15" t="s">
        <v>35</v>
      </c>
      <c r="H9" s="15" t="s">
        <v>24</v>
      </c>
      <c r="I9" s="15" t="s">
        <v>36</v>
      </c>
      <c r="J9" s="15" t="s">
        <v>37</v>
      </c>
      <c r="K9" s="15" t="s">
        <v>25</v>
      </c>
      <c r="L9" s="15" t="s">
        <v>26</v>
      </c>
      <c r="M9" s="15" t="s">
        <v>27</v>
      </c>
      <c r="N9" s="15" t="s">
        <v>28</v>
      </c>
      <c r="O9" s="15" t="s">
        <v>29</v>
      </c>
      <c r="P9" s="15" t="s">
        <v>18</v>
      </c>
      <c r="Q9" s="15" t="s">
        <v>19</v>
      </c>
      <c r="R9" s="15" t="s">
        <v>30</v>
      </c>
      <c r="S9" s="15" t="s">
        <v>31</v>
      </c>
      <c r="T9" s="15" t="s">
        <v>42</v>
      </c>
      <c r="U9" s="15" t="s">
        <v>32</v>
      </c>
      <c r="V9" s="15" t="s">
        <v>33</v>
      </c>
      <c r="W9" s="15" t="s">
        <v>39</v>
      </c>
      <c r="Y9" s="43"/>
      <c r="Z9" s="43"/>
      <c r="AB9" s="25"/>
      <c r="AC9" s="3"/>
    </row>
    <row r="10" spans="2:28" ht="15">
      <c r="B10" s="25" t="s">
        <v>38</v>
      </c>
      <c r="C10" s="25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Y10" s="4" t="str">
        <f>IF(ISERROR(TRUNC(AVERAGE(D10:W10),3)),"0",TRUNC(AVERAGE(D10:W10),3))</f>
        <v>0</v>
      </c>
      <c r="Z10" s="5">
        <v>10271911</v>
      </c>
      <c r="AB10" s="4">
        <f>Y10*Z10</f>
        <v>0</v>
      </c>
    </row>
    <row r="11" spans="5:23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2:28" ht="15" customHeight="1">
      <c r="B12" s="49" t="s">
        <v>44</v>
      </c>
      <c r="C12" s="50"/>
      <c r="D12" s="40" t="s">
        <v>48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Y12" s="43" t="s">
        <v>1</v>
      </c>
      <c r="Z12" s="43" t="s">
        <v>0</v>
      </c>
      <c r="AB12" s="43" t="s">
        <v>2</v>
      </c>
    </row>
    <row r="13" spans="2:28" ht="15">
      <c r="B13" s="47"/>
      <c r="C13" s="48"/>
      <c r="D13" s="15" t="s">
        <v>22</v>
      </c>
      <c r="E13" s="15" t="s">
        <v>23</v>
      </c>
      <c r="F13" s="15" t="s">
        <v>34</v>
      </c>
      <c r="G13" s="15" t="s">
        <v>35</v>
      </c>
      <c r="H13" s="15" t="s">
        <v>24</v>
      </c>
      <c r="I13" s="15" t="s">
        <v>36</v>
      </c>
      <c r="J13" s="15" t="s">
        <v>37</v>
      </c>
      <c r="K13" s="15" t="s">
        <v>25</v>
      </c>
      <c r="L13" s="15" t="s">
        <v>26</v>
      </c>
      <c r="M13" s="15" t="s">
        <v>27</v>
      </c>
      <c r="N13" s="15" t="s">
        <v>28</v>
      </c>
      <c r="O13" s="15" t="s">
        <v>29</v>
      </c>
      <c r="P13" s="15" t="s">
        <v>18</v>
      </c>
      <c r="Q13" s="15" t="s">
        <v>19</v>
      </c>
      <c r="R13" s="15" t="s">
        <v>30</v>
      </c>
      <c r="S13" s="15" t="s">
        <v>31</v>
      </c>
      <c r="T13" s="15" t="s">
        <v>42</v>
      </c>
      <c r="U13" s="15" t="s">
        <v>32</v>
      </c>
      <c r="V13" s="15" t="s">
        <v>33</v>
      </c>
      <c r="W13" s="15" t="s">
        <v>39</v>
      </c>
      <c r="Y13" s="43"/>
      <c r="Z13" s="43"/>
      <c r="AB13" s="43"/>
    </row>
    <row r="14" spans="2:28" ht="15">
      <c r="B14" s="25" t="s">
        <v>38</v>
      </c>
      <c r="C14" s="25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Y14" s="4" t="str">
        <f>IF(ISERROR(TRUNC(AVERAGE(D14:W14),3)),"0",TRUNC(AVERAGE(D14:W14),3))</f>
        <v>0</v>
      </c>
      <c r="Z14" s="5">
        <v>28113118</v>
      </c>
      <c r="AB14" s="4">
        <f>Y14*Z14</f>
        <v>0</v>
      </c>
    </row>
    <row r="15" spans="5:23" ht="15"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2:28" s="7" customFormat="1" ht="15" customHeight="1">
      <c r="B16" s="38" t="s">
        <v>45</v>
      </c>
      <c r="C16" s="39"/>
      <c r="D16" s="40" t="s">
        <v>48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2"/>
      <c r="Y16" s="43" t="s">
        <v>1</v>
      </c>
      <c r="Z16" s="43" t="s">
        <v>0</v>
      </c>
      <c r="AA16" s="2"/>
      <c r="AB16" s="43" t="s">
        <v>2</v>
      </c>
    </row>
    <row r="17" spans="2:28" s="7" customFormat="1" ht="15">
      <c r="B17" s="39"/>
      <c r="C17" s="39"/>
      <c r="D17" s="15" t="s">
        <v>22</v>
      </c>
      <c r="E17" s="15" t="s">
        <v>23</v>
      </c>
      <c r="F17" s="15" t="s">
        <v>34</v>
      </c>
      <c r="G17" s="15" t="s">
        <v>35</v>
      </c>
      <c r="H17" s="15" t="s">
        <v>24</v>
      </c>
      <c r="I17" s="15" t="s">
        <v>36</v>
      </c>
      <c r="J17" s="15" t="s">
        <v>37</v>
      </c>
      <c r="K17" s="15" t="s">
        <v>25</v>
      </c>
      <c r="L17" s="15" t="s">
        <v>26</v>
      </c>
      <c r="M17" s="15" t="s">
        <v>27</v>
      </c>
      <c r="N17" s="15" t="s">
        <v>28</v>
      </c>
      <c r="O17" s="15" t="s">
        <v>29</v>
      </c>
      <c r="P17" s="15" t="s">
        <v>18</v>
      </c>
      <c r="Q17" s="15" t="s">
        <v>19</v>
      </c>
      <c r="R17" s="15" t="s">
        <v>30</v>
      </c>
      <c r="S17" s="15" t="s">
        <v>31</v>
      </c>
      <c r="T17" s="15" t="s">
        <v>42</v>
      </c>
      <c r="U17" s="15" t="s">
        <v>32</v>
      </c>
      <c r="V17" s="15" t="s">
        <v>33</v>
      </c>
      <c r="W17" s="15" t="s">
        <v>39</v>
      </c>
      <c r="Y17" s="43"/>
      <c r="Z17" s="43"/>
      <c r="AA17" s="2"/>
      <c r="AB17" s="43"/>
    </row>
    <row r="18" spans="2:28" ht="15">
      <c r="B18" s="25" t="s">
        <v>38</v>
      </c>
      <c r="C18" s="25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Y18" s="4" t="str">
        <f>IF(ISERROR(TRUNC(AVERAGE(D18:W18),3)),"0",TRUNC(AVERAGE(D18:W18),3))</f>
        <v>0</v>
      </c>
      <c r="Z18" s="5">
        <v>21394661</v>
      </c>
      <c r="AB18" s="4">
        <f>Y18*Z18</f>
        <v>0</v>
      </c>
    </row>
    <row r="19" spans="5:23" ht="15"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6:25" ht="15">
      <c r="F20" s="6"/>
      <c r="Y20" s="8"/>
    </row>
    <row r="21" spans="2:28" ht="18.75">
      <c r="B21" s="37" t="s">
        <v>40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</row>
    <row r="22" spans="2:28" ht="15" customHeight="1">
      <c r="B22" s="45" t="s">
        <v>43</v>
      </c>
      <c r="C22" s="46"/>
      <c r="D22" s="40" t="s">
        <v>48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2"/>
      <c r="Y22" s="43" t="s">
        <v>1</v>
      </c>
      <c r="Z22" s="43" t="s">
        <v>0</v>
      </c>
      <c r="AB22" s="44" t="s">
        <v>2</v>
      </c>
    </row>
    <row r="23" spans="2:28" ht="15">
      <c r="B23" s="47"/>
      <c r="C23" s="48"/>
      <c r="D23" s="15" t="s">
        <v>22</v>
      </c>
      <c r="E23" s="15" t="s">
        <v>23</v>
      </c>
      <c r="F23" s="15" t="s">
        <v>34</v>
      </c>
      <c r="G23" s="15" t="s">
        <v>35</v>
      </c>
      <c r="H23" s="15" t="s">
        <v>24</v>
      </c>
      <c r="I23" s="15" t="s">
        <v>36</v>
      </c>
      <c r="J23" s="15" t="s">
        <v>37</v>
      </c>
      <c r="K23" s="15" t="s">
        <v>25</v>
      </c>
      <c r="L23" s="15" t="s">
        <v>26</v>
      </c>
      <c r="M23" s="15" t="s">
        <v>27</v>
      </c>
      <c r="N23" s="15" t="s">
        <v>28</v>
      </c>
      <c r="O23" s="15" t="s">
        <v>29</v>
      </c>
      <c r="P23" s="15" t="s">
        <v>18</v>
      </c>
      <c r="Q23" s="15" t="s">
        <v>19</v>
      </c>
      <c r="R23" s="15" t="s">
        <v>30</v>
      </c>
      <c r="S23" s="15" t="s">
        <v>31</v>
      </c>
      <c r="T23" s="15" t="s">
        <v>42</v>
      </c>
      <c r="U23" s="15" t="s">
        <v>32</v>
      </c>
      <c r="V23" s="15" t="s">
        <v>33</v>
      </c>
      <c r="W23" s="15" t="s">
        <v>39</v>
      </c>
      <c r="Y23" s="43"/>
      <c r="Z23" s="43"/>
      <c r="AB23" s="25"/>
    </row>
    <row r="24" spans="2:28" ht="15">
      <c r="B24" s="25" t="s">
        <v>38</v>
      </c>
      <c r="C24" s="25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Y24" s="4" t="str">
        <f>IF(ISERROR(TRUNC(AVERAGE(D24:W24),3)),"0",TRUNC(AVERAGE(D24:W24),3))</f>
        <v>0</v>
      </c>
      <c r="Z24" s="5">
        <v>5928953</v>
      </c>
      <c r="AB24" s="4">
        <f>Y24*Z24</f>
        <v>0</v>
      </c>
    </row>
    <row r="25" spans="5:23" ht="15"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2:28" ht="15" customHeight="1">
      <c r="B26" s="49" t="s">
        <v>44</v>
      </c>
      <c r="C26" s="50"/>
      <c r="D26" s="40" t="s">
        <v>48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2"/>
      <c r="Y26" s="43" t="s">
        <v>1</v>
      </c>
      <c r="Z26" s="43" t="s">
        <v>0</v>
      </c>
      <c r="AB26" s="43" t="s">
        <v>2</v>
      </c>
    </row>
    <row r="27" spans="2:28" ht="15">
      <c r="B27" s="47"/>
      <c r="C27" s="48"/>
      <c r="D27" s="15" t="s">
        <v>22</v>
      </c>
      <c r="E27" s="15" t="s">
        <v>23</v>
      </c>
      <c r="F27" s="15" t="s">
        <v>34</v>
      </c>
      <c r="G27" s="15" t="s">
        <v>35</v>
      </c>
      <c r="H27" s="15" t="s">
        <v>24</v>
      </c>
      <c r="I27" s="15" t="s">
        <v>36</v>
      </c>
      <c r="J27" s="15" t="s">
        <v>37</v>
      </c>
      <c r="K27" s="15" t="s">
        <v>25</v>
      </c>
      <c r="L27" s="15" t="s">
        <v>26</v>
      </c>
      <c r="M27" s="15" t="s">
        <v>27</v>
      </c>
      <c r="N27" s="15" t="s">
        <v>28</v>
      </c>
      <c r="O27" s="15" t="s">
        <v>29</v>
      </c>
      <c r="P27" s="15" t="s">
        <v>18</v>
      </c>
      <c r="Q27" s="15" t="s">
        <v>19</v>
      </c>
      <c r="R27" s="15" t="s">
        <v>30</v>
      </c>
      <c r="S27" s="15" t="s">
        <v>31</v>
      </c>
      <c r="T27" s="15" t="s">
        <v>42</v>
      </c>
      <c r="U27" s="15" t="s">
        <v>32</v>
      </c>
      <c r="V27" s="15" t="s">
        <v>33</v>
      </c>
      <c r="W27" s="15" t="s">
        <v>39</v>
      </c>
      <c r="Y27" s="43"/>
      <c r="Z27" s="43"/>
      <c r="AB27" s="43"/>
    </row>
    <row r="28" spans="2:28" ht="15">
      <c r="B28" s="25" t="s">
        <v>38</v>
      </c>
      <c r="C28" s="25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Y28" s="4" t="str">
        <f>IF(ISERROR(TRUNC(AVERAGE(D28:W28),3)),"0",TRUNC(AVERAGE(D28:W28),3))</f>
        <v>0</v>
      </c>
      <c r="Z28" s="5">
        <v>9644430</v>
      </c>
      <c r="AB28" s="4">
        <f>Y28*Z28</f>
        <v>0</v>
      </c>
    </row>
    <row r="29" spans="5:23" ht="15"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2:28" ht="15" customHeight="1">
      <c r="B30" s="49" t="s">
        <v>45</v>
      </c>
      <c r="C30" s="50"/>
      <c r="D30" s="40" t="s">
        <v>48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2"/>
      <c r="Y30" s="43" t="s">
        <v>1</v>
      </c>
      <c r="Z30" s="43" t="s">
        <v>0</v>
      </c>
      <c r="AB30" s="43" t="s">
        <v>2</v>
      </c>
    </row>
    <row r="31" spans="2:28" ht="15">
      <c r="B31" s="47"/>
      <c r="C31" s="48"/>
      <c r="D31" s="15" t="s">
        <v>22</v>
      </c>
      <c r="E31" s="15" t="s">
        <v>23</v>
      </c>
      <c r="F31" s="15" t="s">
        <v>34</v>
      </c>
      <c r="G31" s="15" t="s">
        <v>35</v>
      </c>
      <c r="H31" s="15" t="s">
        <v>24</v>
      </c>
      <c r="I31" s="15" t="s">
        <v>36</v>
      </c>
      <c r="J31" s="15" t="s">
        <v>37</v>
      </c>
      <c r="K31" s="15" t="s">
        <v>25</v>
      </c>
      <c r="L31" s="15" t="s">
        <v>26</v>
      </c>
      <c r="M31" s="15" t="s">
        <v>27</v>
      </c>
      <c r="N31" s="15" t="s">
        <v>28</v>
      </c>
      <c r="O31" s="15" t="s">
        <v>29</v>
      </c>
      <c r="P31" s="15" t="s">
        <v>18</v>
      </c>
      <c r="Q31" s="15" t="s">
        <v>19</v>
      </c>
      <c r="R31" s="15" t="s">
        <v>30</v>
      </c>
      <c r="S31" s="15" t="s">
        <v>31</v>
      </c>
      <c r="T31" s="15" t="s">
        <v>42</v>
      </c>
      <c r="U31" s="15" t="s">
        <v>32</v>
      </c>
      <c r="V31" s="15" t="s">
        <v>33</v>
      </c>
      <c r="W31" s="15" t="s">
        <v>39</v>
      </c>
      <c r="Y31" s="43"/>
      <c r="Z31" s="43"/>
      <c r="AB31" s="43"/>
    </row>
    <row r="32" spans="2:28" ht="15">
      <c r="B32" s="25" t="s">
        <v>38</v>
      </c>
      <c r="C32" s="25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Y32" s="4" t="str">
        <f>IF(ISERROR(TRUNC(AVERAGE(D32:W32),3)),"0",TRUNC(AVERAGE(D32:W32),3))</f>
        <v>0</v>
      </c>
      <c r="Z32" s="5">
        <v>13758456</v>
      </c>
      <c r="AB32" s="4">
        <f>Y32*Z32</f>
        <v>0</v>
      </c>
    </row>
    <row r="33" spans="5:23" ht="15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2:7" ht="30.75" customHeight="1">
      <c r="B34" s="35" t="s">
        <v>55</v>
      </c>
      <c r="C34" s="35"/>
      <c r="D34" s="35"/>
      <c r="G34" s="2"/>
    </row>
    <row r="35" ht="2.25" customHeight="1"/>
    <row r="36" spans="2:23" ht="15">
      <c r="B36" s="16" t="s">
        <v>4</v>
      </c>
      <c r="C36" s="17" t="s">
        <v>50</v>
      </c>
      <c r="D36" s="17" t="s">
        <v>16</v>
      </c>
      <c r="F36" s="2"/>
      <c r="G36" s="2"/>
      <c r="H36" s="2"/>
      <c r="W36" s="3"/>
    </row>
    <row r="37" spans="2:10" ht="15">
      <c r="B37" s="22"/>
      <c r="C37" s="5">
        <v>52857</v>
      </c>
      <c r="D37" s="9">
        <f>B37*C37</f>
        <v>0</v>
      </c>
      <c r="E37" s="10"/>
      <c r="F37" s="11"/>
      <c r="H37" s="12"/>
      <c r="I37" s="11"/>
      <c r="J37" s="11"/>
    </row>
    <row r="38" spans="6:10" ht="15">
      <c r="F38" s="2"/>
      <c r="G38" s="2"/>
      <c r="H38" s="2"/>
      <c r="I38" s="2"/>
      <c r="J38" s="11"/>
    </row>
    <row r="39" spans="2:10" ht="27" customHeight="1">
      <c r="B39" s="35" t="s">
        <v>5</v>
      </c>
      <c r="C39" s="35"/>
      <c r="D39" s="35"/>
      <c r="F39" s="2"/>
      <c r="G39" s="2"/>
      <c r="H39" s="2"/>
      <c r="I39" s="2"/>
      <c r="J39" s="11"/>
    </row>
    <row r="40" spans="6:10" ht="3" customHeight="1">
      <c r="F40" s="2"/>
      <c r="G40" s="2"/>
      <c r="H40" s="2"/>
      <c r="I40" s="2"/>
      <c r="J40" s="11"/>
    </row>
    <row r="41" spans="2:10" ht="15">
      <c r="B41" s="16" t="s">
        <v>4</v>
      </c>
      <c r="C41" s="17" t="s">
        <v>50</v>
      </c>
      <c r="D41" s="17" t="s">
        <v>16</v>
      </c>
      <c r="F41" s="13"/>
      <c r="G41" s="2"/>
      <c r="H41" s="2"/>
      <c r="I41" s="2"/>
      <c r="J41" s="11"/>
    </row>
    <row r="42" spans="2:10" ht="15">
      <c r="B42" s="22"/>
      <c r="C42" s="5">
        <v>78840</v>
      </c>
      <c r="D42" s="9">
        <f>B42*C42</f>
        <v>0</v>
      </c>
      <c r="F42" s="11"/>
      <c r="G42" s="12"/>
      <c r="H42" s="2"/>
      <c r="I42" s="11"/>
      <c r="J42" s="11"/>
    </row>
    <row r="43" spans="6:8" ht="15">
      <c r="F43" s="11"/>
      <c r="H43" s="2"/>
    </row>
    <row r="44" spans="2:5" ht="15.75">
      <c r="B44" s="34" t="s">
        <v>17</v>
      </c>
      <c r="C44" s="34"/>
      <c r="D44" s="34"/>
      <c r="E44" s="34"/>
    </row>
    <row r="45" ht="4.5" customHeight="1"/>
    <row r="46" spans="3:5" ht="15">
      <c r="C46" s="16" t="s">
        <v>11</v>
      </c>
      <c r="D46" s="17" t="s">
        <v>51</v>
      </c>
      <c r="E46" s="17" t="s">
        <v>16</v>
      </c>
    </row>
    <row r="47" spans="2:5" ht="15">
      <c r="B47" s="18" t="s">
        <v>6</v>
      </c>
      <c r="C47" s="22"/>
      <c r="D47" s="5">
        <v>173575</v>
      </c>
      <c r="E47" s="9">
        <f>C47*D47</f>
        <v>0</v>
      </c>
    </row>
    <row r="48" ht="7.5" customHeight="1"/>
    <row r="49" spans="3:5" ht="15">
      <c r="C49" s="16" t="s">
        <v>12</v>
      </c>
      <c r="D49" s="17" t="s">
        <v>51</v>
      </c>
      <c r="E49" s="17" t="s">
        <v>16</v>
      </c>
    </row>
    <row r="50" spans="2:5" ht="15">
      <c r="B50" s="18" t="s">
        <v>7</v>
      </c>
      <c r="C50" s="22"/>
      <c r="D50" s="5">
        <v>21697</v>
      </c>
      <c r="E50" s="9">
        <f>C50*D50</f>
        <v>0</v>
      </c>
    </row>
    <row r="51" ht="8.25" customHeight="1"/>
    <row r="52" spans="3:5" ht="15">
      <c r="C52" s="16" t="s">
        <v>14</v>
      </c>
      <c r="D52" s="17" t="s">
        <v>51</v>
      </c>
      <c r="E52" s="17" t="s">
        <v>16</v>
      </c>
    </row>
    <row r="53" spans="2:5" ht="15">
      <c r="B53" s="18" t="s">
        <v>8</v>
      </c>
      <c r="C53" s="22"/>
      <c r="D53" s="5">
        <v>21697</v>
      </c>
      <c r="E53" s="9">
        <f>C53*D53</f>
        <v>0</v>
      </c>
    </row>
    <row r="54" ht="7.5" customHeight="1"/>
    <row r="55" spans="3:5" ht="14.25" customHeight="1">
      <c r="C55" s="16" t="s">
        <v>15</v>
      </c>
      <c r="D55" s="17" t="s">
        <v>51</v>
      </c>
      <c r="E55" s="17" t="s">
        <v>16</v>
      </c>
    </row>
    <row r="56" spans="2:5" ht="15">
      <c r="B56" s="18" t="s">
        <v>10</v>
      </c>
      <c r="C56" s="22"/>
      <c r="D56" s="5">
        <v>10849</v>
      </c>
      <c r="E56" s="9">
        <f>C56*D56</f>
        <v>0</v>
      </c>
    </row>
    <row r="57" ht="7.5" customHeight="1"/>
    <row r="58" spans="3:5" ht="15">
      <c r="C58" s="16" t="s">
        <v>13</v>
      </c>
      <c r="D58" s="17" t="s">
        <v>51</v>
      </c>
      <c r="E58" s="17" t="s">
        <v>16</v>
      </c>
    </row>
    <row r="59" spans="2:5" ht="15">
      <c r="B59" s="18" t="s">
        <v>9</v>
      </c>
      <c r="C59" s="22"/>
      <c r="D59" s="5">
        <v>10849</v>
      </c>
      <c r="E59" s="9">
        <f>C59*D59</f>
        <v>0</v>
      </c>
    </row>
    <row r="60" ht="15">
      <c r="E60" s="14">
        <f>E59+E56+E53+E50+E47</f>
        <v>0</v>
      </c>
    </row>
    <row r="62" spans="2:5" ht="15.75">
      <c r="B62" s="34" t="s">
        <v>20</v>
      </c>
      <c r="C62" s="34"/>
      <c r="D62" s="34"/>
      <c r="E62" s="34"/>
    </row>
    <row r="63" ht="3.75" customHeight="1"/>
    <row r="64" spans="3:5" ht="15">
      <c r="C64" s="16" t="s">
        <v>21</v>
      </c>
      <c r="D64" s="17" t="s">
        <v>52</v>
      </c>
      <c r="E64" s="17" t="s">
        <v>16</v>
      </c>
    </row>
    <row r="65" spans="2:5" ht="15">
      <c r="B65" s="18" t="s">
        <v>20</v>
      </c>
      <c r="C65" s="22"/>
      <c r="D65" s="5">
        <v>1080</v>
      </c>
      <c r="E65" s="9">
        <f>C65*D65</f>
        <v>0</v>
      </c>
    </row>
    <row r="68" spans="2:5" ht="15.75">
      <c r="B68" s="30" t="s">
        <v>46</v>
      </c>
      <c r="C68" s="31"/>
      <c r="D68" s="26">
        <f>AB32+AB28+AB24+AB18+AB14+AB10</f>
        <v>0</v>
      </c>
      <c r="E68" s="27"/>
    </row>
    <row r="69" spans="2:5" ht="15.75">
      <c r="B69" s="30" t="s">
        <v>47</v>
      </c>
      <c r="C69" s="31"/>
      <c r="D69" s="26">
        <f>E60+D42+D37+E65</f>
        <v>0</v>
      </c>
      <c r="E69" s="27"/>
    </row>
    <row r="70" ht="8.25" customHeight="1"/>
    <row r="71" spans="2:6" ht="21">
      <c r="B71" s="32" t="s">
        <v>49</v>
      </c>
      <c r="C71" s="33"/>
      <c r="D71" s="28">
        <f>ROUND((D69+D68),3)</f>
        <v>0</v>
      </c>
      <c r="E71" s="29"/>
      <c r="F71" s="19">
        <f>IF(D71&gt;90000000,"ATTENZIONE!!! BASE D'ASTA SUPERATA","")</f>
      </c>
    </row>
  </sheetData>
  <sheetProtection password="8BCD" sheet="1" selectLockedCells="1"/>
  <mergeCells count="49">
    <mergeCell ref="B24:C24"/>
    <mergeCell ref="B21:AB21"/>
    <mergeCell ref="B22:C23"/>
    <mergeCell ref="D22:W22"/>
    <mergeCell ref="AB26:AB27"/>
    <mergeCell ref="Y26:Y27"/>
    <mergeCell ref="Z8:Z9"/>
    <mergeCell ref="Z26:Z27"/>
    <mergeCell ref="Y12:Y13"/>
    <mergeCell ref="Z12:Z13"/>
    <mergeCell ref="Z22:Z23"/>
    <mergeCell ref="AB22:AB23"/>
    <mergeCell ref="Y22:Y23"/>
    <mergeCell ref="B32:C32"/>
    <mergeCell ref="B39:D39"/>
    <mergeCell ref="AB30:AB31"/>
    <mergeCell ref="D30:W30"/>
    <mergeCell ref="Y30:Y31"/>
    <mergeCell ref="Z30:Z31"/>
    <mergeCell ref="B8:C9"/>
    <mergeCell ref="D8:W8"/>
    <mergeCell ref="B12:C13"/>
    <mergeCell ref="D12:W12"/>
    <mergeCell ref="B30:C31"/>
    <mergeCell ref="B26:C27"/>
    <mergeCell ref="D26:W26"/>
    <mergeCell ref="B28:C28"/>
    <mergeCell ref="B14:C14"/>
    <mergeCell ref="B18:C18"/>
    <mergeCell ref="B6:AB6"/>
    <mergeCell ref="B7:AB7"/>
    <mergeCell ref="B16:C17"/>
    <mergeCell ref="D16:W16"/>
    <mergeCell ref="Y16:Y17"/>
    <mergeCell ref="Z16:Z17"/>
    <mergeCell ref="Y8:Y9"/>
    <mergeCell ref="AB12:AB13"/>
    <mergeCell ref="AB16:AB17"/>
    <mergeCell ref="AB8:AB9"/>
    <mergeCell ref="B10:C10"/>
    <mergeCell ref="D68:E68"/>
    <mergeCell ref="D69:E69"/>
    <mergeCell ref="D71:E71"/>
    <mergeCell ref="B68:C68"/>
    <mergeCell ref="B69:C69"/>
    <mergeCell ref="B71:C71"/>
    <mergeCell ref="B44:E44"/>
    <mergeCell ref="B62:E62"/>
    <mergeCell ref="B34:D34"/>
  </mergeCells>
  <conditionalFormatting sqref="D71:E71">
    <cfRule type="cellIs" priority="1" dxfId="0" operator="greaterThan" stopIfTrue="1">
      <formula>90000000</formula>
    </cfRule>
  </conditionalFormatting>
  <printOptions/>
  <pageMargins left="0.08" right="0.05" top="0.7480314960629921" bottom="0.7480314960629921" header="0.31496062992125984" footer="0.31496062992125984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2013-01-03T10:29:04Z</cp:lastPrinted>
  <dcterms:created xsi:type="dcterms:W3CDTF">2012-03-05T09:09:15Z</dcterms:created>
  <dcterms:modified xsi:type="dcterms:W3CDTF">2013-01-21T09:32:42Z</dcterms:modified>
  <cp:category/>
  <cp:version/>
  <cp:contentType/>
  <cp:contentStatus/>
</cp:coreProperties>
</file>